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firstSheet="1" activeTab="2"/>
  </bookViews>
  <sheets>
    <sheet name="2024年中央第二批支持地方高校改革发展资金分配表" sheetId="2" r:id="rId1"/>
    <sheet name="省属高校“一流学科”建设项目资金分配表" sheetId="1" r:id="rId2"/>
    <sheet name="高水平大学和高等学校高水平学科建设项目资金分配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<sst xmlns="http://schemas.openxmlformats.org/spreadsheetml/2006/main" count="108" uniqueCount="67">
  <si>
    <t>2024年中央第二批支持地方高校改革发展资金分配表</t>
  </si>
  <si>
    <t>单位：万元</t>
  </si>
  <si>
    <t>序号</t>
  </si>
  <si>
    <t>学校名称</t>
  </si>
  <si>
    <t>分配金额</t>
  </si>
  <si>
    <t>分配因素</t>
  </si>
  <si>
    <t>奖励因素</t>
  </si>
  <si>
    <t>绩效因素</t>
  </si>
  <si>
    <t>补助因素</t>
  </si>
  <si>
    <t>其他因素</t>
  </si>
  <si>
    <t>合  计</t>
  </si>
  <si>
    <t>青岛大学</t>
  </si>
  <si>
    <t>烟台大学</t>
  </si>
  <si>
    <t>山东理工大学</t>
  </si>
  <si>
    <t>山东建筑大学</t>
  </si>
  <si>
    <t>齐鲁工业大学</t>
  </si>
  <si>
    <t>山东科技大学</t>
  </si>
  <si>
    <t>青岛科技大学</t>
  </si>
  <si>
    <t>青岛理工大学</t>
  </si>
  <si>
    <t>济南大学</t>
  </si>
  <si>
    <t>山东交通学院</t>
  </si>
  <si>
    <t>山东农业大学</t>
  </si>
  <si>
    <t>青岛农业大学</t>
  </si>
  <si>
    <t>山东师范大学</t>
  </si>
  <si>
    <t>曲阜师范大学</t>
  </si>
  <si>
    <t>聊城大学</t>
  </si>
  <si>
    <t>鲁东大学</t>
  </si>
  <si>
    <t>山东财经大学</t>
  </si>
  <si>
    <t>山东工商学院</t>
  </si>
  <si>
    <t>山东艺术学院</t>
  </si>
  <si>
    <t>山东工艺美术学院</t>
  </si>
  <si>
    <t>齐鲁师范学院</t>
  </si>
  <si>
    <t>山东政法学院</t>
  </si>
  <si>
    <t>山东青年政治学院</t>
  </si>
  <si>
    <t>山东女子学院</t>
  </si>
  <si>
    <t>枣庄学院</t>
  </si>
  <si>
    <t>潍坊学院</t>
  </si>
  <si>
    <t>济宁学院</t>
  </si>
  <si>
    <t>泰山学院</t>
  </si>
  <si>
    <t>临沂大学</t>
  </si>
  <si>
    <t>德州学院</t>
  </si>
  <si>
    <t>山东航空学院</t>
  </si>
  <si>
    <t>菏泽学院</t>
  </si>
  <si>
    <t>山东农业工程学院</t>
  </si>
  <si>
    <t>山东管理学院</t>
  </si>
  <si>
    <t>山东中医药大学</t>
  </si>
  <si>
    <t>山东第二医科大学</t>
  </si>
  <si>
    <t>山东第一医科大学</t>
  </si>
  <si>
    <t>滨州医学院</t>
  </si>
  <si>
    <t>济宁医学院</t>
  </si>
  <si>
    <t>山东体育学院</t>
  </si>
  <si>
    <t>山东石油化工学院</t>
  </si>
  <si>
    <t>山东警察学院</t>
  </si>
  <si>
    <t>省属高校“一流学科”建设项目资金分配表</t>
  </si>
  <si>
    <t>单  位</t>
  </si>
  <si>
    <t>其中：一般债券</t>
  </si>
  <si>
    <t>A-学科支持经费</t>
  </si>
  <si>
    <t>B+学科支持经费</t>
  </si>
  <si>
    <t>合计</t>
  </si>
  <si>
    <t>高水平大学和高等学校高水平学科建设项目资金分配表</t>
  </si>
  <si>
    <t>资金分配数</t>
  </si>
  <si>
    <t>资金管理办法
规定支持经费</t>
  </si>
  <si>
    <t>中期考核
奖励经费</t>
  </si>
  <si>
    <t>中期考核
核减经费</t>
  </si>
  <si>
    <t>哈尔滨工业大学（威海）</t>
  </si>
  <si>
    <t>山东协和学院</t>
  </si>
  <si>
    <t>潍坊医学院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</si>
</sst>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</font>
    <font>
      <sz val="10"/>
      <name val="黑体"/>
      <family val="3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仿宋_GB2312"/>
      <family val="3"/>
      <charset val="134"/>
    </font>
    <font>
      <sz val="12"/>
      <name val="黑体"/>
      <family val="3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仿宋_GB2312"/>
      <family val="3"/>
      <charset val="134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0.5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黑体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E4" sqref="E4:E5"/>
    </sheetView>
  </sheetViews>
  <sheetFormatPr defaultColWidth="8.72727272727273" defaultRowHeight="14" outlineLevelCol="6"/>
  <cols>
    <col min="1" max="1" width="5.18181818181818" customWidth="1"/>
    <col min="2" max="2" width="17.8181818181818" customWidth="1"/>
    <col min="3" max="3" width="10.6363636363636" customWidth="1"/>
    <col min="4" max="4" width="13.6363636363636" customWidth="1"/>
    <col min="5" max="5" width="12" customWidth="1"/>
    <col min="7" max="7" width="12.6363636363636" customWidth="1"/>
  </cols>
  <sheetData>
    <row r="1" ht="32" customHeight="1" spans="1:7">
      <c r="A1" s="23" t="s">
        <v>0</v>
      </c>
      <c r="B1" s="24"/>
      <c r="C1" s="24"/>
      <c r="D1" s="24"/>
      <c r="E1" s="24"/>
      <c r="F1" s="24"/>
      <c r="G1" s="24"/>
    </row>
    <row r="2" spans="1:7">
      <c r="A2" s="25"/>
      <c r="B2"/>
      <c r="C2"/>
      <c r="D2"/>
      <c r="E2"/>
      <c r="F2"/>
      <c r="G2" s="26" t="s">
        <v>1</v>
      </c>
    </row>
    <row r="3" ht="15.5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8"/>
      <c r="F3" s="28"/>
      <c r="G3" s="28"/>
    </row>
    <row r="4" spans="1:7">
      <c r="A4" s="28"/>
      <c r="B4" s="28"/>
      <c r="C4" s="28"/>
      <c r="D4" s="29" t="s">
        <v>6</v>
      </c>
      <c r="E4" s="29" t="s">
        <v>7</v>
      </c>
      <c r="F4" s="29" t="s">
        <v>8</v>
      </c>
      <c r="G4" s="30" t="s">
        <v>9</v>
      </c>
    </row>
    <row r="5" spans="1:7">
      <c r="A5" s="28"/>
      <c r="B5" s="28"/>
      <c r="C5" s="28"/>
      <c r="D5" s="31"/>
      <c r="E5" s="31"/>
      <c r="F5" s="31"/>
      <c r="G5" s="32"/>
    </row>
    <row r="6" ht="16.5" customHeight="1" spans="1:7">
      <c r="A6" s="33" t="s">
        <v>10</v>
      </c>
      <c r="B6" s="34"/>
      <c r="C6" s="35">
        <v>23887</v>
      </c>
      <c r="D6" s="35">
        <v>11941</v>
      </c>
      <c r="E6" s="35">
        <v>6171</v>
      </c>
      <c r="F6" s="35">
        <v>4775</v>
      </c>
      <c r="G6" s="35">
        <v>1000</v>
      </c>
    </row>
    <row r="7" spans="1:7">
      <c r="A7" s="35">
        <v>1</v>
      </c>
      <c r="B7" s="36" t="s">
        <v>11</v>
      </c>
      <c r="C7" s="35">
        <v>257</v>
      </c>
      <c r="D7" s="35"/>
      <c r="E7" s="35">
        <v>257</v>
      </c>
      <c r="F7" s="35"/>
      <c r="G7" s="35"/>
    </row>
    <row r="8" spans="1:7">
      <c r="A8" s="35">
        <v>2</v>
      </c>
      <c r="B8" s="36" t="s">
        <v>12</v>
      </c>
      <c r="C8" s="35">
        <v>199</v>
      </c>
      <c r="D8" s="35"/>
      <c r="E8" s="35">
        <v>199</v>
      </c>
      <c r="F8" s="35"/>
      <c r="G8" s="35"/>
    </row>
    <row r="9" spans="1:7">
      <c r="A9" s="35">
        <v>3</v>
      </c>
      <c r="B9" s="36" t="s">
        <v>13</v>
      </c>
      <c r="C9" s="35">
        <v>764</v>
      </c>
      <c r="D9" s="35">
        <v>544</v>
      </c>
      <c r="E9" s="35">
        <v>220</v>
      </c>
      <c r="F9" s="35"/>
      <c r="G9" s="35"/>
    </row>
    <row r="10" spans="1:7">
      <c r="A10" s="35">
        <v>4</v>
      </c>
      <c r="B10" s="36" t="s">
        <v>14</v>
      </c>
      <c r="C10" s="35">
        <v>684</v>
      </c>
      <c r="D10" s="35">
        <v>117</v>
      </c>
      <c r="E10" s="35">
        <v>168</v>
      </c>
      <c r="F10" s="35">
        <v>399</v>
      </c>
      <c r="G10" s="35"/>
    </row>
    <row r="11" spans="1:7">
      <c r="A11" s="35">
        <v>5</v>
      </c>
      <c r="B11" s="36" t="s">
        <v>15</v>
      </c>
      <c r="C11" s="35">
        <v>1160</v>
      </c>
      <c r="D11" s="35">
        <v>942</v>
      </c>
      <c r="E11" s="35">
        <v>218</v>
      </c>
      <c r="F11" s="35"/>
      <c r="G11" s="35"/>
    </row>
    <row r="12" spans="1:7">
      <c r="A12" s="35">
        <v>6</v>
      </c>
      <c r="B12" s="36" t="s">
        <v>16</v>
      </c>
      <c r="C12" s="35">
        <v>268</v>
      </c>
      <c r="D12" s="35">
        <v>0</v>
      </c>
      <c r="E12" s="35">
        <v>268</v>
      </c>
      <c r="F12" s="35"/>
      <c r="G12" s="35"/>
    </row>
    <row r="13" spans="1:7">
      <c r="A13" s="35">
        <v>7</v>
      </c>
      <c r="B13" s="36" t="s">
        <v>17</v>
      </c>
      <c r="C13" s="35">
        <v>217</v>
      </c>
      <c r="D13" s="35">
        <v>0</v>
      </c>
      <c r="E13" s="35">
        <v>217</v>
      </c>
      <c r="F13" s="35"/>
      <c r="G13" s="35"/>
    </row>
    <row r="14" spans="1:7">
      <c r="A14" s="35">
        <v>8</v>
      </c>
      <c r="B14" s="36" t="s">
        <v>18</v>
      </c>
      <c r="C14" s="35">
        <v>184</v>
      </c>
      <c r="D14" s="35">
        <v>0</v>
      </c>
      <c r="E14" s="35">
        <v>184</v>
      </c>
      <c r="F14" s="35"/>
      <c r="G14" s="35"/>
    </row>
    <row r="15" spans="1:7">
      <c r="A15" s="35">
        <v>9</v>
      </c>
      <c r="B15" s="36" t="s">
        <v>19</v>
      </c>
      <c r="C15" s="35">
        <v>217</v>
      </c>
      <c r="D15" s="35">
        <v>0</v>
      </c>
      <c r="E15" s="35">
        <v>217</v>
      </c>
      <c r="F15" s="35"/>
      <c r="G15" s="35"/>
    </row>
    <row r="16" spans="1:7">
      <c r="A16" s="35">
        <v>10</v>
      </c>
      <c r="B16" s="36" t="s">
        <v>20</v>
      </c>
      <c r="C16" s="35">
        <v>462</v>
      </c>
      <c r="D16" s="35">
        <v>0</v>
      </c>
      <c r="E16" s="35">
        <v>148</v>
      </c>
      <c r="F16" s="35">
        <v>314</v>
      </c>
      <c r="G16" s="35"/>
    </row>
    <row r="17" spans="1:7">
      <c r="A17" s="35">
        <v>11</v>
      </c>
      <c r="B17" s="36" t="s">
        <v>21</v>
      </c>
      <c r="C17" s="35">
        <v>668</v>
      </c>
      <c r="D17" s="35">
        <v>444</v>
      </c>
      <c r="E17" s="35">
        <v>224</v>
      </c>
      <c r="F17" s="35"/>
      <c r="G17" s="35"/>
    </row>
    <row r="18" spans="1:7">
      <c r="A18" s="35">
        <v>12</v>
      </c>
      <c r="B18" s="36" t="s">
        <v>22</v>
      </c>
      <c r="C18" s="35">
        <v>1210</v>
      </c>
      <c r="D18" s="35">
        <v>539</v>
      </c>
      <c r="E18" s="35">
        <v>184</v>
      </c>
      <c r="F18" s="35">
        <v>487</v>
      </c>
      <c r="G18" s="35"/>
    </row>
    <row r="19" spans="1:7">
      <c r="A19" s="35">
        <v>13</v>
      </c>
      <c r="B19" s="36" t="s">
        <v>23</v>
      </c>
      <c r="C19" s="35">
        <v>293</v>
      </c>
      <c r="D19" s="35">
        <v>60</v>
      </c>
      <c r="E19" s="35">
        <v>233</v>
      </c>
      <c r="F19" s="35"/>
      <c r="G19" s="35"/>
    </row>
    <row r="20" spans="1:7">
      <c r="A20" s="35">
        <v>14</v>
      </c>
      <c r="B20" s="36" t="s">
        <v>24</v>
      </c>
      <c r="C20" s="35">
        <v>220</v>
      </c>
      <c r="D20" s="35">
        <v>0</v>
      </c>
      <c r="E20" s="35">
        <v>220</v>
      </c>
      <c r="F20" s="35"/>
      <c r="G20" s="35"/>
    </row>
    <row r="21" spans="1:7">
      <c r="A21" s="35">
        <v>15</v>
      </c>
      <c r="B21" s="36" t="s">
        <v>25</v>
      </c>
      <c r="C21" s="35">
        <v>204</v>
      </c>
      <c r="D21" s="35">
        <v>0</v>
      </c>
      <c r="E21" s="35">
        <v>204</v>
      </c>
      <c r="F21" s="35"/>
      <c r="G21" s="35"/>
    </row>
    <row r="22" spans="1:7">
      <c r="A22" s="35">
        <v>16</v>
      </c>
      <c r="B22" s="36" t="s">
        <v>26</v>
      </c>
      <c r="C22" s="35">
        <v>379</v>
      </c>
      <c r="D22" s="35">
        <v>198</v>
      </c>
      <c r="E22" s="35">
        <v>181</v>
      </c>
      <c r="F22" s="35"/>
      <c r="G22" s="35"/>
    </row>
    <row r="23" spans="1:7">
      <c r="A23" s="35">
        <v>17</v>
      </c>
      <c r="B23" s="36" t="s">
        <v>27</v>
      </c>
      <c r="C23" s="35">
        <v>1640</v>
      </c>
      <c r="D23" s="35">
        <v>34</v>
      </c>
      <c r="E23" s="35">
        <v>173</v>
      </c>
      <c r="F23" s="35">
        <v>433</v>
      </c>
      <c r="G23" s="35">
        <v>1000</v>
      </c>
    </row>
    <row r="24" spans="1:7">
      <c r="A24" s="35">
        <v>18</v>
      </c>
      <c r="B24" s="36" t="s">
        <v>28</v>
      </c>
      <c r="C24" s="35">
        <v>751</v>
      </c>
      <c r="D24" s="35">
        <v>334</v>
      </c>
      <c r="E24" s="35">
        <v>109</v>
      </c>
      <c r="F24" s="35">
        <v>308</v>
      </c>
      <c r="G24" s="35"/>
    </row>
    <row r="25" spans="1:7">
      <c r="A25" s="35">
        <v>19</v>
      </c>
      <c r="B25" s="36" t="s">
        <v>29</v>
      </c>
      <c r="C25" s="35">
        <v>133</v>
      </c>
      <c r="D25" s="35">
        <v>66</v>
      </c>
      <c r="E25" s="35">
        <v>67</v>
      </c>
      <c r="F25" s="35"/>
      <c r="G25" s="35"/>
    </row>
    <row r="26" spans="1:7">
      <c r="A26" s="35">
        <v>20</v>
      </c>
      <c r="B26" s="36" t="s">
        <v>30</v>
      </c>
      <c r="C26" s="35">
        <v>233</v>
      </c>
      <c r="D26" s="35">
        <v>181</v>
      </c>
      <c r="E26" s="35">
        <v>52</v>
      </c>
      <c r="F26" s="35"/>
      <c r="G26" s="35"/>
    </row>
    <row r="27" spans="1:7">
      <c r="A27" s="35">
        <v>21</v>
      </c>
      <c r="B27" s="36" t="s">
        <v>31</v>
      </c>
      <c r="C27" s="35">
        <v>579</v>
      </c>
      <c r="D27" s="35">
        <v>496</v>
      </c>
      <c r="E27" s="35">
        <v>83</v>
      </c>
      <c r="F27" s="35"/>
      <c r="G27" s="35"/>
    </row>
    <row r="28" spans="1:7">
      <c r="A28" s="35">
        <v>22</v>
      </c>
      <c r="B28" s="36" t="s">
        <v>32</v>
      </c>
      <c r="C28" s="35">
        <v>332</v>
      </c>
      <c r="D28" s="35">
        <v>114</v>
      </c>
      <c r="E28" s="35">
        <v>58</v>
      </c>
      <c r="F28" s="35">
        <v>160</v>
      </c>
      <c r="G28" s="35"/>
    </row>
    <row r="29" spans="1:7">
      <c r="A29" s="35">
        <v>23</v>
      </c>
      <c r="B29" s="36" t="s">
        <v>33</v>
      </c>
      <c r="C29" s="35">
        <v>815</v>
      </c>
      <c r="D29" s="35">
        <v>463</v>
      </c>
      <c r="E29" s="35">
        <v>96</v>
      </c>
      <c r="F29" s="35">
        <v>256</v>
      </c>
      <c r="G29" s="35"/>
    </row>
    <row r="30" spans="1:7">
      <c r="A30" s="35">
        <v>24</v>
      </c>
      <c r="B30" s="36" t="s">
        <v>34</v>
      </c>
      <c r="C30" s="35">
        <v>630</v>
      </c>
      <c r="D30" s="35">
        <v>337</v>
      </c>
      <c r="E30" s="35">
        <v>75</v>
      </c>
      <c r="F30" s="35">
        <v>218</v>
      </c>
      <c r="G30" s="35"/>
    </row>
    <row r="31" spans="1:7">
      <c r="A31" s="35">
        <v>25</v>
      </c>
      <c r="B31" s="36" t="s">
        <v>35</v>
      </c>
      <c r="C31" s="35">
        <v>1947</v>
      </c>
      <c r="D31" s="35">
        <v>1562</v>
      </c>
      <c r="E31" s="35">
        <v>105</v>
      </c>
      <c r="F31" s="35">
        <v>280</v>
      </c>
      <c r="G31" s="35"/>
    </row>
    <row r="32" spans="1:7">
      <c r="A32" s="35">
        <v>26</v>
      </c>
      <c r="B32" s="36" t="s">
        <v>36</v>
      </c>
      <c r="C32" s="35">
        <v>597</v>
      </c>
      <c r="D32" s="35">
        <v>138</v>
      </c>
      <c r="E32" s="35">
        <v>138</v>
      </c>
      <c r="F32" s="35">
        <v>321</v>
      </c>
      <c r="G32" s="35"/>
    </row>
    <row r="33" spans="1:7">
      <c r="A33" s="35">
        <v>27</v>
      </c>
      <c r="B33" s="36" t="s">
        <v>37</v>
      </c>
      <c r="C33" s="35">
        <v>959</v>
      </c>
      <c r="D33" s="35">
        <v>538</v>
      </c>
      <c r="E33" s="35">
        <v>109</v>
      </c>
      <c r="F33" s="35">
        <v>312</v>
      </c>
      <c r="G33" s="35"/>
    </row>
    <row r="34" spans="1:7">
      <c r="A34" s="35">
        <v>28</v>
      </c>
      <c r="B34" s="36" t="s">
        <v>38</v>
      </c>
      <c r="C34" s="35">
        <v>816</v>
      </c>
      <c r="D34" s="35">
        <v>712</v>
      </c>
      <c r="E34" s="35">
        <v>104</v>
      </c>
      <c r="F34" s="35"/>
      <c r="G34" s="35"/>
    </row>
    <row r="35" spans="1:7">
      <c r="A35" s="35">
        <v>29</v>
      </c>
      <c r="B35" s="36" t="s">
        <v>39</v>
      </c>
      <c r="C35" s="35">
        <v>1572</v>
      </c>
      <c r="D35" s="35">
        <v>782</v>
      </c>
      <c r="E35" s="35">
        <v>210</v>
      </c>
      <c r="F35" s="35">
        <v>580</v>
      </c>
      <c r="G35" s="35"/>
    </row>
    <row r="36" spans="1:7">
      <c r="A36" s="35">
        <v>30</v>
      </c>
      <c r="B36" s="36" t="s">
        <v>40</v>
      </c>
      <c r="C36" s="35">
        <v>141</v>
      </c>
      <c r="D36" s="35">
        <v>0</v>
      </c>
      <c r="E36" s="35">
        <v>141</v>
      </c>
      <c r="F36" s="35"/>
      <c r="G36" s="35"/>
    </row>
    <row r="37" spans="1:7">
      <c r="A37" s="35">
        <v>31</v>
      </c>
      <c r="B37" s="36" t="s">
        <v>41</v>
      </c>
      <c r="C37" s="35">
        <v>347</v>
      </c>
      <c r="D37" s="35">
        <v>19</v>
      </c>
      <c r="E37" s="35">
        <v>92</v>
      </c>
      <c r="F37" s="35">
        <v>236</v>
      </c>
      <c r="G37" s="35"/>
    </row>
    <row r="38" spans="1:7">
      <c r="A38" s="35">
        <v>32</v>
      </c>
      <c r="B38" s="36" t="s">
        <v>42</v>
      </c>
      <c r="C38" s="35">
        <v>124</v>
      </c>
      <c r="D38" s="35">
        <v>0</v>
      </c>
      <c r="E38" s="35">
        <v>124</v>
      </c>
      <c r="F38" s="35"/>
      <c r="G38" s="35"/>
    </row>
    <row r="39" spans="1:7">
      <c r="A39" s="35">
        <v>33</v>
      </c>
      <c r="B39" s="36" t="s">
        <v>43</v>
      </c>
      <c r="C39" s="35">
        <v>1480</v>
      </c>
      <c r="D39" s="35">
        <v>1215</v>
      </c>
      <c r="E39" s="35">
        <v>61</v>
      </c>
      <c r="F39" s="35">
        <v>204</v>
      </c>
      <c r="G39" s="35"/>
    </row>
    <row r="40" spans="1:7">
      <c r="A40" s="35">
        <v>34</v>
      </c>
      <c r="B40" s="36" t="s">
        <v>44</v>
      </c>
      <c r="C40" s="35">
        <v>896</v>
      </c>
      <c r="D40" s="35">
        <v>682</v>
      </c>
      <c r="E40" s="35">
        <v>52</v>
      </c>
      <c r="F40" s="35">
        <v>162</v>
      </c>
      <c r="G40" s="35"/>
    </row>
    <row r="41" spans="1:7">
      <c r="A41" s="35">
        <v>35</v>
      </c>
      <c r="B41" s="36" t="s">
        <v>45</v>
      </c>
      <c r="C41" s="35">
        <v>390</v>
      </c>
      <c r="D41" s="35">
        <v>235</v>
      </c>
      <c r="E41" s="35">
        <v>155</v>
      </c>
      <c r="F41" s="35"/>
      <c r="G41" s="35"/>
    </row>
    <row r="42" spans="1:7">
      <c r="A42" s="35">
        <v>36</v>
      </c>
      <c r="B42" s="36" t="s">
        <v>46</v>
      </c>
      <c r="C42" s="35">
        <v>721</v>
      </c>
      <c r="D42" s="35">
        <v>600</v>
      </c>
      <c r="E42" s="35">
        <v>121</v>
      </c>
      <c r="F42" s="35"/>
      <c r="G42" s="35"/>
    </row>
    <row r="43" spans="1:7">
      <c r="A43" s="35">
        <v>37</v>
      </c>
      <c r="B43" s="36" t="s">
        <v>47</v>
      </c>
      <c r="C43" s="35">
        <v>671</v>
      </c>
      <c r="D43" s="35">
        <v>518</v>
      </c>
      <c r="E43" s="35">
        <v>153</v>
      </c>
      <c r="F43" s="35"/>
      <c r="G43" s="35"/>
    </row>
    <row r="44" spans="1:7">
      <c r="A44" s="35">
        <v>38</v>
      </c>
      <c r="B44" s="36" t="s">
        <v>48</v>
      </c>
      <c r="C44" s="35">
        <v>134</v>
      </c>
      <c r="D44" s="35">
        <v>5</v>
      </c>
      <c r="E44" s="35">
        <v>129</v>
      </c>
      <c r="F44" s="35"/>
      <c r="G44" s="35"/>
    </row>
    <row r="45" spans="1:7">
      <c r="A45" s="35">
        <v>39</v>
      </c>
      <c r="B45" s="36" t="s">
        <v>49</v>
      </c>
      <c r="C45" s="35">
        <v>196</v>
      </c>
      <c r="D45" s="35">
        <v>66</v>
      </c>
      <c r="E45" s="35">
        <v>130</v>
      </c>
      <c r="F45" s="35"/>
      <c r="G45" s="35"/>
    </row>
    <row r="46" spans="1:7">
      <c r="A46" s="35">
        <v>40</v>
      </c>
      <c r="B46" s="36" t="s">
        <v>50</v>
      </c>
      <c r="C46" s="35">
        <v>52</v>
      </c>
      <c r="D46" s="35">
        <v>0</v>
      </c>
      <c r="E46" s="35">
        <v>52</v>
      </c>
      <c r="F46" s="35"/>
      <c r="G46" s="35"/>
    </row>
    <row r="47" spans="1:7">
      <c r="A47" s="35">
        <v>41</v>
      </c>
      <c r="B47" s="36" t="s">
        <v>51</v>
      </c>
      <c r="C47" s="35">
        <v>225</v>
      </c>
      <c r="D47" s="35">
        <v>0</v>
      </c>
      <c r="E47" s="35">
        <v>120</v>
      </c>
      <c r="F47" s="35">
        <v>105</v>
      </c>
      <c r="G47" s="35"/>
    </row>
    <row r="48" spans="1:7">
      <c r="A48" s="35">
        <v>42</v>
      </c>
      <c r="B48" s="36" t="s">
        <v>52</v>
      </c>
      <c r="C48" s="35">
        <v>120</v>
      </c>
      <c r="D48" s="35">
        <v>0</v>
      </c>
      <c r="E48" s="35"/>
      <c r="F48" s="35"/>
      <c r="G48" s="37"/>
    </row>
  </sheetData>
  <mergeCells count="11">
    <mergeCell ref="A1:G1"/>
    <mergeCell ref="D3:G3"/>
    <mergeCell ref="A6:B6"/>
    <mergeCell ref="A3:A5"/>
    <mergeCell ref="B3:B5"/>
    <mergeCell ref="C3:C5"/>
    <mergeCell ref="D4:D5"/>
    <mergeCell ref="E4:E5"/>
    <mergeCell ref="E47:E48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3" sqref="E13"/>
    </sheetView>
  </sheetViews>
  <sheetFormatPr defaultColWidth="8.72727272727273" defaultRowHeight="14" outlineLevelCol="5"/>
  <cols>
    <col min="2" max="2" width="21.7272727272727" customWidth="1"/>
    <col min="4" max="5" width="17.7272727272727" customWidth="1"/>
    <col min="6" max="6" width="31.8181818181818" customWidth="1"/>
  </cols>
  <sheetData>
    <row r="1" ht="21" spans="1:6">
      <c r="A1" s="1" t="s">
        <v>53</v>
      </c>
      <c r="B1" s="2"/>
      <c r="C1" s="2"/>
      <c r="D1" s="2"/>
      <c r="E1" s="2"/>
      <c r="F1" s="2"/>
    </row>
    <row r="2" ht="15" spans="1:6">
      <c r="A2" s="3"/>
      <c r="B2" s="3"/>
      <c r="C2" s="3"/>
      <c r="D2" s="3"/>
      <c r="E2" s="3"/>
      <c r="F2" s="15" t="s">
        <v>1</v>
      </c>
    </row>
    <row r="3" ht="15" spans="1:6">
      <c r="A3" s="16" t="s">
        <v>2</v>
      </c>
      <c r="B3" s="16" t="s">
        <v>54</v>
      </c>
      <c r="C3" s="16" t="s">
        <v>4</v>
      </c>
      <c r="D3" s="16" t="s">
        <v>55</v>
      </c>
      <c r="E3" s="16" t="s">
        <v>56</v>
      </c>
      <c r="F3" s="16" t="s">
        <v>57</v>
      </c>
    </row>
    <row r="4" ht="15" spans="1:6">
      <c r="A4" s="17" t="s">
        <v>58</v>
      </c>
      <c r="B4" s="18"/>
      <c r="C4" s="19">
        <f t="shared" ref="C4:F4" si="0">SUM(C5:C10)</f>
        <v>142500</v>
      </c>
      <c r="D4" s="19">
        <f t="shared" si="0"/>
        <v>13800</v>
      </c>
      <c r="E4" s="19">
        <f t="shared" si="0"/>
        <v>80000</v>
      </c>
      <c r="F4" s="19">
        <f t="shared" si="0"/>
        <v>62500</v>
      </c>
    </row>
    <row r="5" ht="15" spans="1:6">
      <c r="A5" s="20">
        <v>1</v>
      </c>
      <c r="B5" s="21" t="s">
        <v>21</v>
      </c>
      <c r="C5" s="20">
        <f t="shared" ref="C5:C10" si="1">E5+F5</f>
        <v>60000</v>
      </c>
      <c r="D5" s="20"/>
      <c r="E5" s="22">
        <v>50000</v>
      </c>
      <c r="F5" s="22">
        <v>10000</v>
      </c>
    </row>
    <row r="6" ht="15" spans="1:6">
      <c r="A6" s="20">
        <v>2</v>
      </c>
      <c r="B6" s="21" t="s">
        <v>16</v>
      </c>
      <c r="C6" s="20">
        <f t="shared" si="1"/>
        <v>35000</v>
      </c>
      <c r="D6" s="20">
        <v>6000</v>
      </c>
      <c r="E6" s="22">
        <v>25000</v>
      </c>
      <c r="F6" s="22">
        <v>10000</v>
      </c>
    </row>
    <row r="7" ht="15" spans="1:6">
      <c r="A7" s="20">
        <v>3</v>
      </c>
      <c r="B7" s="21" t="s">
        <v>23</v>
      </c>
      <c r="C7" s="20">
        <f t="shared" si="1"/>
        <v>25000</v>
      </c>
      <c r="D7" s="20">
        <v>4400</v>
      </c>
      <c r="E7" s="22">
        <v>5000</v>
      </c>
      <c r="F7" s="22">
        <v>20000</v>
      </c>
    </row>
    <row r="8" ht="15" spans="1:6">
      <c r="A8" s="20">
        <v>4</v>
      </c>
      <c r="B8" s="21" t="s">
        <v>11</v>
      </c>
      <c r="C8" s="20">
        <f t="shared" si="1"/>
        <v>10000</v>
      </c>
      <c r="D8" s="20">
        <v>1700</v>
      </c>
      <c r="E8" s="20"/>
      <c r="F8" s="22">
        <v>10000</v>
      </c>
    </row>
    <row r="9" ht="15" spans="1:6">
      <c r="A9" s="20">
        <v>5</v>
      </c>
      <c r="B9" s="21" t="s">
        <v>24</v>
      </c>
      <c r="C9" s="20">
        <f t="shared" si="1"/>
        <v>2500</v>
      </c>
      <c r="D9" s="20"/>
      <c r="E9" s="20"/>
      <c r="F9" s="22">
        <v>2500</v>
      </c>
    </row>
    <row r="10" ht="15" spans="1:6">
      <c r="A10" s="20">
        <v>6</v>
      </c>
      <c r="B10" s="21" t="s">
        <v>17</v>
      </c>
      <c r="C10" s="20">
        <f t="shared" si="1"/>
        <v>10000</v>
      </c>
      <c r="D10" s="20">
        <v>1700</v>
      </c>
      <c r="E10" s="20"/>
      <c r="F10" s="22">
        <v>10000</v>
      </c>
    </row>
  </sheetData>
  <mergeCells count="2">
    <mergeCell ref="A1:F1"/>
    <mergeCell ref="A4:B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J16" sqref="J16"/>
    </sheetView>
  </sheetViews>
  <sheetFormatPr defaultColWidth="8.72727272727273" defaultRowHeight="14" outlineLevelCol="6"/>
  <cols>
    <col min="1" max="1" width="8.27272727272727" customWidth="1"/>
    <col min="2" max="2" width="25" customWidth="1"/>
    <col min="3" max="3" width="17" customWidth="1"/>
    <col min="4" max="4" width="15.4545454545455" customWidth="1"/>
    <col min="5" max="5" width="14.1818181818182" customWidth="1"/>
    <col min="6" max="7" width="13.9090909090909" customWidth="1"/>
  </cols>
  <sheetData>
    <row r="1" ht="21" spans="1:7">
      <c r="A1" s="1" t="s">
        <v>59</v>
      </c>
      <c r="B1" s="2"/>
      <c r="C1" s="2"/>
      <c r="D1" s="2"/>
      <c r="E1" s="2"/>
      <c r="F1" s="2"/>
      <c r="G1" s="2"/>
    </row>
    <row r="2" ht="15" spans="1:7">
      <c r="A2" s="3"/>
      <c r="B2" s="3"/>
      <c r="C2" s="3"/>
      <c r="D2" s="3"/>
      <c r="E2" s="3"/>
      <c r="F2" s="3"/>
      <c r="G2" s="4" t="s">
        <v>1</v>
      </c>
    </row>
    <row r="3" ht="26" spans="1:7">
      <c r="A3" s="5" t="s">
        <v>2</v>
      </c>
      <c r="B3" s="5" t="s">
        <v>54</v>
      </c>
      <c r="C3" s="5" t="s">
        <v>60</v>
      </c>
      <c r="D3" s="5" t="s">
        <v>55</v>
      </c>
      <c r="E3" s="6" t="s">
        <v>61</v>
      </c>
      <c r="F3" s="6" t="s">
        <v>62</v>
      </c>
      <c r="G3" s="6" t="s">
        <v>63</v>
      </c>
    </row>
    <row r="4" spans="1:7">
      <c r="A4" s="7" t="s">
        <v>10</v>
      </c>
      <c r="B4" s="8"/>
      <c r="C4" s="9">
        <f t="shared" ref="C4:G4" si="0">SUM(C5:C34)</f>
        <v>44156.75</v>
      </c>
      <c r="D4" s="10">
        <f t="shared" si="0"/>
        <v>21184</v>
      </c>
      <c r="E4" s="9">
        <f t="shared" si="0"/>
        <v>44162.5</v>
      </c>
      <c r="F4" s="9">
        <f t="shared" si="0"/>
        <v>5088</v>
      </c>
      <c r="G4" s="9">
        <f t="shared" si="0"/>
        <v>5093.75</v>
      </c>
    </row>
    <row r="5" spans="1:7">
      <c r="A5" s="11">
        <v>1</v>
      </c>
      <c r="B5" s="12" t="s">
        <v>23</v>
      </c>
      <c r="C5" s="11">
        <f t="shared" ref="C5:C34" si="1">E5+F5-G5</f>
        <v>1753.5</v>
      </c>
      <c r="D5" s="13">
        <f>ROUND(C5*0.4797,-1)</f>
        <v>840</v>
      </c>
      <c r="E5" s="11">
        <v>2075</v>
      </c>
      <c r="F5" s="11">
        <v>216</v>
      </c>
      <c r="G5" s="11">
        <v>537.5</v>
      </c>
    </row>
    <row r="6" spans="1:7">
      <c r="A6" s="11">
        <v>2</v>
      </c>
      <c r="B6" s="12" t="s">
        <v>21</v>
      </c>
      <c r="C6" s="11">
        <f t="shared" si="1"/>
        <v>3315</v>
      </c>
      <c r="D6" s="13">
        <f t="shared" ref="D6:D10" si="2">ROUND(C6*0.49,-1)</f>
        <v>1620</v>
      </c>
      <c r="E6" s="11">
        <v>3150</v>
      </c>
      <c r="F6" s="11">
        <v>740</v>
      </c>
      <c r="G6" s="11">
        <v>575</v>
      </c>
    </row>
    <row r="7" spans="1:7">
      <c r="A7" s="11">
        <v>3</v>
      </c>
      <c r="B7" s="12" t="s">
        <v>11</v>
      </c>
      <c r="C7" s="11">
        <f t="shared" si="1"/>
        <v>4050</v>
      </c>
      <c r="D7" s="13">
        <f t="shared" si="2"/>
        <v>1980</v>
      </c>
      <c r="E7" s="11">
        <v>4950</v>
      </c>
      <c r="F7" s="11"/>
      <c r="G7" s="11">
        <v>900</v>
      </c>
    </row>
    <row r="8" spans="1:7">
      <c r="A8" s="11">
        <v>4</v>
      </c>
      <c r="B8" s="12" t="s">
        <v>16</v>
      </c>
      <c r="C8" s="11">
        <f t="shared" si="1"/>
        <v>2075</v>
      </c>
      <c r="D8" s="13">
        <f t="shared" ref="D8:D13" si="3">ROUND(C8*0.48,-1)</f>
        <v>1000</v>
      </c>
      <c r="E8" s="11">
        <v>2150</v>
      </c>
      <c r="F8" s="11"/>
      <c r="G8" s="11">
        <v>75</v>
      </c>
    </row>
    <row r="9" spans="1:7">
      <c r="A9" s="11">
        <v>5</v>
      </c>
      <c r="B9" s="12" t="s">
        <v>19</v>
      </c>
      <c r="C9" s="11">
        <f t="shared" si="1"/>
        <v>4565</v>
      </c>
      <c r="D9" s="13">
        <v>2274</v>
      </c>
      <c r="E9" s="11">
        <v>4150</v>
      </c>
      <c r="F9" s="11">
        <v>740</v>
      </c>
      <c r="G9" s="11">
        <v>325</v>
      </c>
    </row>
    <row r="10" spans="1:7">
      <c r="A10" s="11">
        <v>6</v>
      </c>
      <c r="B10" s="12" t="s">
        <v>15</v>
      </c>
      <c r="C10" s="11">
        <f t="shared" si="1"/>
        <v>3240</v>
      </c>
      <c r="D10" s="13">
        <f t="shared" si="2"/>
        <v>1590</v>
      </c>
      <c r="E10" s="11">
        <v>2500</v>
      </c>
      <c r="F10" s="11">
        <v>740</v>
      </c>
      <c r="G10" s="11"/>
    </row>
    <row r="11" spans="1:7">
      <c r="A11" s="11">
        <v>7</v>
      </c>
      <c r="B11" s="12" t="s">
        <v>47</v>
      </c>
      <c r="C11" s="11">
        <f t="shared" si="1"/>
        <v>2390</v>
      </c>
      <c r="D11" s="13">
        <f t="shared" si="3"/>
        <v>1150</v>
      </c>
      <c r="E11" s="11">
        <v>1650</v>
      </c>
      <c r="F11" s="11">
        <v>740</v>
      </c>
      <c r="G11" s="11"/>
    </row>
    <row r="12" spans="1:7">
      <c r="A12" s="11">
        <v>8</v>
      </c>
      <c r="B12" s="12" t="s">
        <v>24</v>
      </c>
      <c r="C12" s="11">
        <f t="shared" si="1"/>
        <v>2000</v>
      </c>
      <c r="D12" s="13">
        <f t="shared" si="3"/>
        <v>960</v>
      </c>
      <c r="E12" s="11">
        <v>2000</v>
      </c>
      <c r="F12" s="11"/>
      <c r="G12" s="11"/>
    </row>
    <row r="13" spans="1:7">
      <c r="A13" s="11">
        <v>9</v>
      </c>
      <c r="B13" s="12" t="s">
        <v>27</v>
      </c>
      <c r="C13" s="11">
        <f t="shared" si="1"/>
        <v>2182</v>
      </c>
      <c r="D13" s="13">
        <f t="shared" si="3"/>
        <v>1050</v>
      </c>
      <c r="E13" s="11">
        <v>1750</v>
      </c>
      <c r="F13" s="11">
        <v>432</v>
      </c>
      <c r="G13" s="11"/>
    </row>
    <row r="14" spans="1:7">
      <c r="A14" s="11">
        <v>10</v>
      </c>
      <c r="B14" s="12" t="s">
        <v>17</v>
      </c>
      <c r="C14" s="11">
        <f t="shared" si="1"/>
        <v>1000</v>
      </c>
      <c r="D14" s="13">
        <f t="shared" ref="D14:D21" si="4">ROUND(C14*0.4797,-1)</f>
        <v>480</v>
      </c>
      <c r="E14" s="11">
        <v>1000</v>
      </c>
      <c r="F14" s="11"/>
      <c r="G14" s="11"/>
    </row>
    <row r="15" spans="1:7">
      <c r="A15" s="11">
        <v>11</v>
      </c>
      <c r="B15" s="12" t="s">
        <v>45</v>
      </c>
      <c r="C15" s="11">
        <f t="shared" si="1"/>
        <v>3815</v>
      </c>
      <c r="D15" s="13">
        <f>ROUND(C15*0.49,-1)</f>
        <v>1870</v>
      </c>
      <c r="E15" s="11">
        <v>3650</v>
      </c>
      <c r="F15" s="11">
        <v>740</v>
      </c>
      <c r="G15" s="11">
        <v>575</v>
      </c>
    </row>
    <row r="16" spans="1:7">
      <c r="A16" s="11">
        <v>12</v>
      </c>
      <c r="B16" s="12" t="s">
        <v>13</v>
      </c>
      <c r="C16" s="11">
        <f t="shared" si="1"/>
        <v>2075</v>
      </c>
      <c r="D16" s="13">
        <f>ROUND(C16*0.48,-1)</f>
        <v>1000</v>
      </c>
      <c r="E16" s="11">
        <v>2150</v>
      </c>
      <c r="F16" s="11"/>
      <c r="G16" s="11">
        <v>75</v>
      </c>
    </row>
    <row r="17" spans="1:7">
      <c r="A17" s="11">
        <v>13</v>
      </c>
      <c r="B17" s="12" t="s">
        <v>18</v>
      </c>
      <c r="C17" s="11">
        <f t="shared" si="1"/>
        <v>3240</v>
      </c>
      <c r="D17" s="13">
        <f>ROUND(C17*0.49,-1)</f>
        <v>1590</v>
      </c>
      <c r="E17" s="11">
        <v>2500</v>
      </c>
      <c r="F17" s="11">
        <v>740</v>
      </c>
      <c r="G17" s="11"/>
    </row>
    <row r="18" spans="1:7">
      <c r="A18" s="11">
        <v>14</v>
      </c>
      <c r="B18" s="12" t="s">
        <v>22</v>
      </c>
      <c r="C18" s="11">
        <f t="shared" si="1"/>
        <v>575</v>
      </c>
      <c r="D18" s="13">
        <f t="shared" si="4"/>
        <v>280</v>
      </c>
      <c r="E18" s="11">
        <v>1150</v>
      </c>
      <c r="F18" s="11"/>
      <c r="G18" s="11">
        <v>575</v>
      </c>
    </row>
    <row r="19" spans="1:7">
      <c r="A19" s="11">
        <v>15</v>
      </c>
      <c r="B19" s="12" t="s">
        <v>12</v>
      </c>
      <c r="C19" s="11">
        <f t="shared" si="1"/>
        <v>750</v>
      </c>
      <c r="D19" s="13">
        <f t="shared" si="4"/>
        <v>360</v>
      </c>
      <c r="E19" s="11">
        <v>1500</v>
      </c>
      <c r="F19" s="11"/>
      <c r="G19" s="11">
        <v>750</v>
      </c>
    </row>
    <row r="20" spans="1:7">
      <c r="A20" s="11">
        <v>16</v>
      </c>
      <c r="B20" s="12" t="s">
        <v>48</v>
      </c>
      <c r="C20" s="11">
        <f t="shared" si="1"/>
        <v>1150</v>
      </c>
      <c r="D20" s="13">
        <f t="shared" si="4"/>
        <v>550</v>
      </c>
      <c r="E20" s="11">
        <v>1150</v>
      </c>
      <c r="F20" s="11"/>
      <c r="G20" s="11"/>
    </row>
    <row r="21" spans="1:7">
      <c r="A21" s="11">
        <v>17</v>
      </c>
      <c r="B21" s="12" t="s">
        <v>64</v>
      </c>
      <c r="C21" s="11">
        <f t="shared" si="1"/>
        <v>1000</v>
      </c>
      <c r="D21" s="13">
        <f t="shared" si="4"/>
        <v>480</v>
      </c>
      <c r="E21" s="11">
        <v>1000</v>
      </c>
      <c r="F21" s="11"/>
      <c r="G21" s="11"/>
    </row>
    <row r="22" spans="1:7">
      <c r="A22" s="11">
        <v>18</v>
      </c>
      <c r="B22" s="12" t="s">
        <v>49</v>
      </c>
      <c r="C22" s="11">
        <f t="shared" si="1"/>
        <v>75</v>
      </c>
      <c r="D22" s="14"/>
      <c r="E22" s="11">
        <v>150</v>
      </c>
      <c r="F22" s="11"/>
      <c r="G22" s="11">
        <v>75</v>
      </c>
    </row>
    <row r="23" spans="1:7">
      <c r="A23" s="11">
        <v>19</v>
      </c>
      <c r="B23" s="12" t="s">
        <v>25</v>
      </c>
      <c r="C23" s="11">
        <f t="shared" si="1"/>
        <v>150</v>
      </c>
      <c r="D23" s="14"/>
      <c r="E23" s="11">
        <v>150</v>
      </c>
      <c r="F23" s="11"/>
      <c r="G23" s="11"/>
    </row>
    <row r="24" spans="1:7">
      <c r="A24" s="11">
        <v>20</v>
      </c>
      <c r="B24" s="12" t="s">
        <v>39</v>
      </c>
      <c r="C24" s="11">
        <f t="shared" si="1"/>
        <v>150</v>
      </c>
      <c r="D24" s="14"/>
      <c r="E24" s="11">
        <v>150</v>
      </c>
      <c r="F24" s="11"/>
      <c r="G24" s="11"/>
    </row>
    <row r="25" spans="1:7">
      <c r="A25" s="11">
        <v>21</v>
      </c>
      <c r="B25" s="12" t="s">
        <v>26</v>
      </c>
      <c r="C25" s="11">
        <f t="shared" si="1"/>
        <v>1000</v>
      </c>
      <c r="D25" s="13">
        <f t="shared" ref="D25:D29" si="5">ROUND(C25*0.4797,-1)</f>
        <v>480</v>
      </c>
      <c r="E25" s="11">
        <v>1000</v>
      </c>
      <c r="F25" s="11"/>
      <c r="G25" s="11"/>
    </row>
    <row r="26" spans="1:7">
      <c r="A26" s="11">
        <v>22</v>
      </c>
      <c r="B26" s="12" t="s">
        <v>28</v>
      </c>
      <c r="C26" s="11">
        <f t="shared" si="1"/>
        <v>37.5</v>
      </c>
      <c r="D26" s="14"/>
      <c r="E26" s="11">
        <v>75</v>
      </c>
      <c r="F26" s="11"/>
      <c r="G26" s="11">
        <v>37.5</v>
      </c>
    </row>
    <row r="27" spans="1:7">
      <c r="A27" s="11">
        <v>23</v>
      </c>
      <c r="B27" s="12" t="s">
        <v>30</v>
      </c>
      <c r="C27" s="11">
        <f t="shared" si="1"/>
        <v>750</v>
      </c>
      <c r="D27" s="13">
        <f t="shared" si="5"/>
        <v>360</v>
      </c>
      <c r="E27" s="11">
        <v>750</v>
      </c>
      <c r="F27" s="11"/>
      <c r="G27" s="11"/>
    </row>
    <row r="28" spans="1:7">
      <c r="A28" s="11">
        <v>24</v>
      </c>
      <c r="B28" s="12" t="s">
        <v>14</v>
      </c>
      <c r="C28" s="11">
        <f t="shared" si="1"/>
        <v>500</v>
      </c>
      <c r="D28" s="13">
        <f t="shared" si="5"/>
        <v>240</v>
      </c>
      <c r="E28" s="11">
        <v>1000</v>
      </c>
      <c r="F28" s="11"/>
      <c r="G28" s="11">
        <v>500</v>
      </c>
    </row>
    <row r="29" spans="1:7">
      <c r="A29" s="11">
        <v>25</v>
      </c>
      <c r="B29" s="12" t="s">
        <v>20</v>
      </c>
      <c r="C29" s="11">
        <f t="shared" si="1"/>
        <v>1000</v>
      </c>
      <c r="D29" s="13">
        <f t="shared" si="5"/>
        <v>480</v>
      </c>
      <c r="E29" s="11">
        <v>1000</v>
      </c>
      <c r="F29" s="11"/>
      <c r="G29" s="11"/>
    </row>
    <row r="30" spans="1:7">
      <c r="A30" s="11">
        <v>26</v>
      </c>
      <c r="B30" s="12" t="s">
        <v>52</v>
      </c>
      <c r="C30" s="11">
        <f t="shared" si="1"/>
        <v>75</v>
      </c>
      <c r="D30" s="14"/>
      <c r="E30" s="11">
        <v>75</v>
      </c>
      <c r="F30" s="11"/>
      <c r="G30" s="11"/>
    </row>
    <row r="31" spans="1:7">
      <c r="A31" s="11">
        <v>27</v>
      </c>
      <c r="B31" s="12" t="s">
        <v>50</v>
      </c>
      <c r="C31" s="11">
        <f t="shared" si="1"/>
        <v>37.5</v>
      </c>
      <c r="D31" s="14"/>
      <c r="E31" s="11">
        <v>75</v>
      </c>
      <c r="F31" s="11"/>
      <c r="G31" s="11">
        <v>37.5</v>
      </c>
    </row>
    <row r="32" spans="1:7">
      <c r="A32" s="11">
        <v>28</v>
      </c>
      <c r="B32" s="12" t="s">
        <v>65</v>
      </c>
      <c r="C32" s="11">
        <f t="shared" si="1"/>
        <v>18.75</v>
      </c>
      <c r="D32" s="14"/>
      <c r="E32" s="11">
        <v>37.5</v>
      </c>
      <c r="F32" s="11"/>
      <c r="G32" s="11">
        <v>18.75</v>
      </c>
    </row>
    <row r="33" spans="1:7">
      <c r="A33" s="11">
        <v>29</v>
      </c>
      <c r="B33" s="12" t="s">
        <v>29</v>
      </c>
      <c r="C33" s="11">
        <f t="shared" si="1"/>
        <v>37.5</v>
      </c>
      <c r="D33" s="14"/>
      <c r="E33" s="11">
        <v>75</v>
      </c>
      <c r="F33" s="11"/>
      <c r="G33" s="11">
        <v>37.5</v>
      </c>
    </row>
    <row r="34" spans="1:7">
      <c r="A34" s="11">
        <v>30</v>
      </c>
      <c r="B34" s="12" t="s">
        <v>66</v>
      </c>
      <c r="C34" s="11">
        <f t="shared" si="1"/>
        <v>1150</v>
      </c>
      <c r="D34" s="13">
        <f>ROUND(C34*0.4797,-1)</f>
        <v>550</v>
      </c>
      <c r="E34" s="11">
        <v>1150</v>
      </c>
      <c r="F34" s="11"/>
      <c r="G34" s="11"/>
    </row>
  </sheetData>
  <mergeCells count="2">
    <mergeCell ref="A1:G1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2024年中央第二批支持地方高校改革发展资金分配表</vt:lpstr>
      <vt:lpstr>省属高校“一流学科”建设项目资金分配表</vt:lpstr>
      <vt:lpstr>高水平大学和高等学校高水平学科建设项目资金分配表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付晓</dc:creator>
  <cp:lastModifiedBy>付晓</cp:lastModifiedBy>
  <dcterms:created xsi:type="dcterms:W3CDTF">2024-12-16T04:46:22Z</dcterms:created>
  <dcterms:modified xsi:type="dcterms:W3CDTF">2024-12-16T08:58:56Z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E8B3E0453CBA419392472E2A9FF235EC_11</vt:lpwstr>
  </property>
  <property fmtid="{D5CDD505-2E9C-101B-9397-08002B2CF9AE}" pid="3" name="KSOProductBuildVer">
    <vt:lpwstr>2052-12.1.0.19302</vt:lpwstr>
  </property>
</Properties>
</file>