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高职" sheetId="2" r:id="rId1"/>
  </sheets>
  <definedNames>
    <definedName name="_xlnm._FilterDatabase" localSheetId="0" hidden="1">高职!$A$4:$E$298</definedName>
    <definedName name="_xlnm.Print_Titles" localSheetId="0">高职!$4:$6</definedName>
  </definedNames>
  <calcPr calcId="144525"/>
</workbook>
</file>

<file path=xl/sharedStrings.xml><?xml version="1.0" encoding="utf-8"?>
<sst xmlns="http://schemas.openxmlformats.org/spreadsheetml/2006/main" count="321" uniqueCount="311">
  <si>
    <t>附件</t>
  </si>
  <si>
    <t>2022年省级现代职业教育质量提升计划资金分配表</t>
  </si>
  <si>
    <t>单位：万元</t>
  </si>
  <si>
    <t>部门（市）</t>
  </si>
  <si>
    <t>学  校</t>
  </si>
  <si>
    <t>合计</t>
  </si>
  <si>
    <t>高水平专业群建设计划建设单位</t>
  </si>
  <si>
    <t>中国特色高水平高职学校和专业建设计划建设单位</t>
  </si>
  <si>
    <t>第一批中职高水平学校建设资金拨款金额</t>
  </si>
  <si>
    <t>第一批中职特色化专业建设资金拨款金额</t>
  </si>
  <si>
    <t>新疆、西藏内地民族班补助资金</t>
  </si>
  <si>
    <t>省教学改革项目</t>
  </si>
  <si>
    <t>部省共建国家职业教育创新发展高地理论实践研究课题经费</t>
  </si>
  <si>
    <t>职业院校大赛办赛及奖励经费</t>
  </si>
  <si>
    <t>备  注</t>
  </si>
  <si>
    <t>合  计</t>
  </si>
  <si>
    <t>省级小计</t>
  </si>
  <si>
    <t>省畜牧兽医局</t>
  </si>
  <si>
    <t>山东畜牧兽医职业学院</t>
  </si>
  <si>
    <t>高水平专业群建设单位（B档）</t>
  </si>
  <si>
    <t>省商业集团</t>
  </si>
  <si>
    <t>青岛酒店管理职业技术学院</t>
  </si>
  <si>
    <t>扣除2021年度省专项债券多拨付的800万元</t>
  </si>
  <si>
    <t>山东商业职业技术学院</t>
  </si>
  <si>
    <t>高水平学校建设单位（A档）</t>
  </si>
  <si>
    <t>省水利厅</t>
  </si>
  <si>
    <t>山东水利职业学院</t>
  </si>
  <si>
    <t>省交通运输厅</t>
  </si>
  <si>
    <t>山东交通职业学院</t>
  </si>
  <si>
    <t>省人力资源社会保障厅</t>
  </si>
  <si>
    <t>山东劳动职业技术学院</t>
  </si>
  <si>
    <t>省教育厅</t>
  </si>
  <si>
    <t>省教育厅机关</t>
  </si>
  <si>
    <t>山东省教育科学研究院</t>
  </si>
  <si>
    <t>山东职业学院</t>
  </si>
  <si>
    <t>高水平专业群建设单位（C档）</t>
  </si>
  <si>
    <t>滨州学院</t>
  </si>
  <si>
    <t>山东管理学院</t>
  </si>
  <si>
    <t>山东交通学院</t>
  </si>
  <si>
    <t>山东农业工程学院</t>
  </si>
  <si>
    <t>青岛理工大学</t>
  </si>
  <si>
    <t>山东理工大学</t>
  </si>
  <si>
    <t>山东师范大学</t>
  </si>
  <si>
    <t>哈尔滨工业大学（威海）</t>
  </si>
  <si>
    <t>济南大学</t>
  </si>
  <si>
    <t>聊城大学</t>
  </si>
  <si>
    <t>山东体育学院</t>
  </si>
  <si>
    <t>省供销合作社</t>
  </si>
  <si>
    <t>山东经贸职业学院</t>
  </si>
  <si>
    <t>省文化旅游厅</t>
  </si>
  <si>
    <t>山东旅游职业学院</t>
  </si>
  <si>
    <t>省卫生健康委</t>
  </si>
  <si>
    <t>山东医学高等专科学校</t>
  </si>
  <si>
    <t>菏泽医学专科学校</t>
  </si>
  <si>
    <t>山东中医药高等专科学校</t>
  </si>
  <si>
    <t>省工业和信息化厅</t>
  </si>
  <si>
    <t>山东科技职业学院</t>
  </si>
  <si>
    <t>高水平专业群建设单位（A档）</t>
  </si>
  <si>
    <t>山东电子职业技术学院</t>
  </si>
  <si>
    <t>山东信息职业技术学院</t>
  </si>
  <si>
    <t>省住建厅</t>
  </si>
  <si>
    <t>山东城市建设职业学院</t>
  </si>
  <si>
    <t>省粮食和储备局</t>
  </si>
  <si>
    <t>山东商务职业学院</t>
  </si>
  <si>
    <t>省商务厅</t>
  </si>
  <si>
    <t>山东外贸职业学院</t>
  </si>
  <si>
    <t>省市场监管局</t>
  </si>
  <si>
    <t>山东药品食品职业学院</t>
  </si>
  <si>
    <t>省司法厅</t>
  </si>
  <si>
    <t>山东司法警官职业学院</t>
  </si>
  <si>
    <t>省广播电视局</t>
  </si>
  <si>
    <t>山东传媒职业学院</t>
  </si>
  <si>
    <t>青岛港集团公司</t>
  </si>
  <si>
    <t>青岛港湾职业技术学院</t>
  </si>
  <si>
    <t>省冶金工业总公司</t>
  </si>
  <si>
    <t>山东工业职业学院</t>
  </si>
  <si>
    <t>国家电网有限公司</t>
  </si>
  <si>
    <t>山东电力高等专科学校</t>
  </si>
  <si>
    <t>市级小计</t>
  </si>
  <si>
    <t>济南市</t>
  </si>
  <si>
    <t>济南职业学院</t>
  </si>
  <si>
    <t>济南工程职业技术学院</t>
  </si>
  <si>
    <t>济南幼儿师范高等专科学校</t>
  </si>
  <si>
    <t>济南护理职业学院</t>
  </si>
  <si>
    <t>莱芜职业技术学院</t>
  </si>
  <si>
    <t>山东省济南商贸学校</t>
  </si>
  <si>
    <t>章丘中等职业学校</t>
  </si>
  <si>
    <t>济南市济阳区职业中等专业学校</t>
  </si>
  <si>
    <t>莱芜航空中等专业学校</t>
  </si>
  <si>
    <t>济南旅游学校</t>
  </si>
  <si>
    <t>济南科技学校</t>
  </si>
  <si>
    <t>济南理工学校</t>
  </si>
  <si>
    <t>济南传媒学校</t>
  </si>
  <si>
    <t>山东协和学院</t>
  </si>
  <si>
    <t>济南市教育教学研究院</t>
  </si>
  <si>
    <t>济南市历城职业中等专业学校</t>
  </si>
  <si>
    <t>济南信息工程学校</t>
  </si>
  <si>
    <t>济南电子机械工程学校</t>
  </si>
  <si>
    <t>济南市工业学校</t>
  </si>
  <si>
    <t>青岛市</t>
  </si>
  <si>
    <t>青岛职业技术学院</t>
  </si>
  <si>
    <t>青岛黄海学院</t>
  </si>
  <si>
    <t>青岛市教育局</t>
  </si>
  <si>
    <t>山东省轻工工程学校</t>
  </si>
  <si>
    <t>平度师范学校</t>
  </si>
  <si>
    <t>青岛经济技术开发区职业中等专业学校</t>
  </si>
  <si>
    <t>青岛烹饪职业学校</t>
  </si>
  <si>
    <t>青岛外事服务职业学校</t>
  </si>
  <si>
    <t>胶州市职业教育中心学校</t>
  </si>
  <si>
    <t>青岛市技师学院</t>
  </si>
  <si>
    <t>青岛旅游学校</t>
  </si>
  <si>
    <t>青岛市城阳区职业教育中心学校</t>
  </si>
  <si>
    <t>青岛西海岸新区职业中等专业学校</t>
  </si>
  <si>
    <t>莱西市职业教育中心学校</t>
  </si>
  <si>
    <t>淄博市</t>
  </si>
  <si>
    <t>淄博职业学院</t>
  </si>
  <si>
    <t>高水平学校建设单位（B档）</t>
  </si>
  <si>
    <t>淄博师范高等专科学校</t>
  </si>
  <si>
    <t>山东轻工职业学院</t>
  </si>
  <si>
    <t>淄博机电工程学校</t>
  </si>
  <si>
    <t>淄博信息工程学校</t>
  </si>
  <si>
    <t>淄博建筑工程学校</t>
  </si>
  <si>
    <t>山东省淄博市工业学校</t>
  </si>
  <si>
    <t>淄博理工学校</t>
  </si>
  <si>
    <t>枣庄市</t>
  </si>
  <si>
    <t>枣庄职业学院</t>
  </si>
  <si>
    <t>枣庄科技职业学院</t>
  </si>
  <si>
    <t>枣庄经济学校</t>
  </si>
  <si>
    <t>枣庄理工学校</t>
  </si>
  <si>
    <t>滕州市中等职业教育中心学校</t>
  </si>
  <si>
    <t>枣庄市台儿庄区职业中等专业学校</t>
  </si>
  <si>
    <t>枣庄市峄城区职业中等专业学校</t>
  </si>
  <si>
    <t>枣庄市教育科学研究院</t>
  </si>
  <si>
    <t>枣庄市卫生学校</t>
  </si>
  <si>
    <t>东营市</t>
  </si>
  <si>
    <t>东营职业学院</t>
  </si>
  <si>
    <t>东营市垦利区职业中等专业学校</t>
  </si>
  <si>
    <t>东营市中等专业学校</t>
  </si>
  <si>
    <t>广饶县职业中等专业学校</t>
  </si>
  <si>
    <t>东营市化工学校</t>
  </si>
  <si>
    <t>东营科技职业学院</t>
  </si>
  <si>
    <t>东营市东营区职业中等专业学校</t>
  </si>
  <si>
    <t>烟台市</t>
  </si>
  <si>
    <t>烟台职业学院</t>
  </si>
  <si>
    <t>烟台汽车工程职业学院</t>
  </si>
  <si>
    <t>烟台工程职业技术学院</t>
  </si>
  <si>
    <t>山东省莱阳卫生学校</t>
  </si>
  <si>
    <t>烟台信息工程学校</t>
  </si>
  <si>
    <t>烟台机械工程学校</t>
  </si>
  <si>
    <t>山东省烟台艺术学校</t>
  </si>
  <si>
    <t>烟台电子工业学校</t>
  </si>
  <si>
    <t>山东省烟台护士学校</t>
  </si>
  <si>
    <t>烟台文化旅游职业学院</t>
  </si>
  <si>
    <t>烟台船舶工业学校</t>
  </si>
  <si>
    <t>烟台机电工业学校</t>
  </si>
  <si>
    <t>烟台市教育局</t>
  </si>
  <si>
    <t>烟台市职业教育研究室</t>
  </si>
  <si>
    <t>烟台经济学校</t>
  </si>
  <si>
    <t>烟台城乡建设学校</t>
  </si>
  <si>
    <t>烟台临港工业学校</t>
  </si>
  <si>
    <t>潍坊市</t>
  </si>
  <si>
    <t>潍坊职业学院</t>
  </si>
  <si>
    <t>潍坊工程职业学院</t>
  </si>
  <si>
    <t>潍坊护理职业学院</t>
  </si>
  <si>
    <t>昌乐宝石中等专业学校</t>
  </si>
  <si>
    <t>潍坊市工业学校</t>
  </si>
  <si>
    <t>潍坊市高密中等专业学校</t>
  </si>
  <si>
    <t>山东省民族中等专业学校</t>
  </si>
  <si>
    <t>潍坊豪迈科技职业中等专业学校</t>
  </si>
  <si>
    <t>山东化工职业学院</t>
  </si>
  <si>
    <t>山东海事职业学院</t>
  </si>
  <si>
    <t>潍坊工商职业学院</t>
  </si>
  <si>
    <t>山东省潍坊商业学校</t>
  </si>
  <si>
    <t>寿光市职业教育中心学校</t>
  </si>
  <si>
    <t>潍坊市教育局</t>
  </si>
  <si>
    <t>潍坊市教育科学研究院</t>
  </si>
  <si>
    <t>诸城市福田汽车职业中等专业学校</t>
  </si>
  <si>
    <t>济宁市</t>
  </si>
  <si>
    <t>济宁职业技术学院</t>
  </si>
  <si>
    <t>山东理工职业学院</t>
  </si>
  <si>
    <t>曲阜中医药学校</t>
  </si>
  <si>
    <t>嘉祥县职业中等专业学校</t>
  </si>
  <si>
    <t>济宁市高级职业学校</t>
  </si>
  <si>
    <t>山东省济宁卫生学校</t>
  </si>
  <si>
    <t>济宁第一职业中等专业学校</t>
  </si>
  <si>
    <t>泰安市</t>
  </si>
  <si>
    <t>泰山职业技术学院</t>
  </si>
  <si>
    <t>山东服装职业学院</t>
  </si>
  <si>
    <t>泰山护理职业学院</t>
  </si>
  <si>
    <t>肥城市职业中等专业学校</t>
  </si>
  <si>
    <t>泰安市工商中等专业学校</t>
  </si>
  <si>
    <t>泰安市理工中等专业学校</t>
  </si>
  <si>
    <t>泰安市文化产业中等专业学校</t>
  </si>
  <si>
    <t>泰安市岱岳区职业中等专业学校</t>
  </si>
  <si>
    <t>威海市</t>
  </si>
  <si>
    <t>威海职业学院</t>
  </si>
  <si>
    <t>威海海洋职业学院</t>
  </si>
  <si>
    <t>乳山市职业中等专业学校</t>
  </si>
  <si>
    <t>威海市水产学校</t>
  </si>
  <si>
    <t>威海市卫生学校</t>
  </si>
  <si>
    <t>山东省文登师范学校</t>
  </si>
  <si>
    <t>山东省威海艺术学校</t>
  </si>
  <si>
    <t>山东外事职业大学</t>
  </si>
  <si>
    <t>威海市职业中等专业学校</t>
  </si>
  <si>
    <t>威海市教育教学研究院</t>
  </si>
  <si>
    <t>威海市文登区职业中等专业学校（威海市文登技师学院）</t>
  </si>
  <si>
    <t>日照市</t>
  </si>
  <si>
    <t>日照职业技术学院</t>
  </si>
  <si>
    <t>日照市工业学校</t>
  </si>
  <si>
    <t>日照市机电工程学校</t>
  </si>
  <si>
    <t>日照市卫生学校</t>
  </si>
  <si>
    <t>日照市工程技术学校</t>
  </si>
  <si>
    <t>临沂市</t>
  </si>
  <si>
    <t>临沂职业学院</t>
  </si>
  <si>
    <t>临沂市信息工程学校</t>
  </si>
  <si>
    <t>临沂市农业学校</t>
  </si>
  <si>
    <t>山东省临沂卫生学校</t>
  </si>
  <si>
    <t>临沂电力学校</t>
  </si>
  <si>
    <t>临沂市高级财经学校</t>
  </si>
  <si>
    <t>临沂市商业学校</t>
  </si>
  <si>
    <t>临沂市工程学校</t>
  </si>
  <si>
    <t>德州市</t>
  </si>
  <si>
    <t>德州职业技术学院</t>
  </si>
  <si>
    <t>德州市陵城区职业中等专业学校</t>
  </si>
  <si>
    <t>德州信息工程中等专业学校</t>
  </si>
  <si>
    <t>禹城市职业教育中心学校</t>
  </si>
  <si>
    <t>武城县职业中等专业学校</t>
  </si>
  <si>
    <t>山东华宇工学院</t>
  </si>
  <si>
    <t>德州市教育科学研究院</t>
  </si>
  <si>
    <t>德州交通职业中等专业学校</t>
  </si>
  <si>
    <t>齐河县职业中等专业学校（齐河县技工学校）</t>
  </si>
  <si>
    <t>聊城市</t>
  </si>
  <si>
    <t>聊城职业技术学院</t>
  </si>
  <si>
    <t>聊城幼儿师范学校</t>
  </si>
  <si>
    <t>聊城市茌平区职业教育中心学校</t>
  </si>
  <si>
    <t>聊城高级财经职业学校</t>
  </si>
  <si>
    <t>聊城高级工程职业学校</t>
  </si>
  <si>
    <t>聊城市技师学院</t>
  </si>
  <si>
    <t>滨州市</t>
  </si>
  <si>
    <t>滨州职业学院</t>
  </si>
  <si>
    <t>高水平学校建设单位（C档）</t>
  </si>
  <si>
    <t>滨州市中等职业学校</t>
  </si>
  <si>
    <t>滨州航空中等职业学校</t>
  </si>
  <si>
    <t>博兴县职业中等专业学校</t>
  </si>
  <si>
    <t>鲁中中等专业学校</t>
  </si>
  <si>
    <t>滨州市教育科学研究院</t>
  </si>
  <si>
    <t>菏泽市</t>
  </si>
  <si>
    <t>菏泽家政职业学院</t>
  </si>
  <si>
    <t>菏泽职业学院</t>
  </si>
  <si>
    <t>山东省菏泽卫生学校</t>
  </si>
  <si>
    <t>省直管县</t>
  </si>
  <si>
    <t>沂源县</t>
  </si>
  <si>
    <t>淄博电子工程学校</t>
  </si>
  <si>
    <t>临朐县</t>
  </si>
  <si>
    <t>临朐县职业教育中心学校</t>
  </si>
  <si>
    <t>安丘市</t>
  </si>
  <si>
    <t>安丘市职业中等专业学校（潍坊市机械工业学校）</t>
  </si>
  <si>
    <t>金乡县</t>
  </si>
  <si>
    <t>金乡县职业中等专业学校</t>
  </si>
  <si>
    <t>汶上县</t>
  </si>
  <si>
    <t>汶上县职业中等专业学校</t>
  </si>
  <si>
    <t>泗水县</t>
  </si>
  <si>
    <t>泗水县职业中等专业学校</t>
  </si>
  <si>
    <t>鱼台县</t>
  </si>
  <si>
    <t>鱼台县职业中等专业学校</t>
  </si>
  <si>
    <t>宁阳县</t>
  </si>
  <si>
    <t>宁阳县职业中等专业学校</t>
  </si>
  <si>
    <t>东平县</t>
  </si>
  <si>
    <t>泰安市科技中等专业学校</t>
  </si>
  <si>
    <t>莒  县</t>
  </si>
  <si>
    <t>日照市农业学校</t>
  </si>
  <si>
    <t>五莲县</t>
  </si>
  <si>
    <t>日照市科技中等专业学校</t>
  </si>
  <si>
    <t>兰陵县</t>
  </si>
  <si>
    <t>临沂市理工学校</t>
  </si>
  <si>
    <t>临沭县</t>
  </si>
  <si>
    <t>临沂市工业学校</t>
  </si>
  <si>
    <t>郯城县</t>
  </si>
  <si>
    <t>临沂市电子科技学校</t>
  </si>
  <si>
    <t>沂水县</t>
  </si>
  <si>
    <t>临沂市机电工程学校</t>
  </si>
  <si>
    <t>宁津县</t>
  </si>
  <si>
    <t>宁津县职业中等专业学校</t>
  </si>
  <si>
    <t>庆云县</t>
  </si>
  <si>
    <t>庆云县渤海经济发展中等专业学校</t>
  </si>
  <si>
    <t>庆云县职业中等专业学校</t>
  </si>
  <si>
    <t>平原县</t>
  </si>
  <si>
    <t>山东省平原师范学校</t>
  </si>
  <si>
    <t>高唐县</t>
  </si>
  <si>
    <t>高唐县职业教育中心学校</t>
  </si>
  <si>
    <t>临清市</t>
  </si>
  <si>
    <t>山东省临清工业学校</t>
  </si>
  <si>
    <t>无棣县</t>
  </si>
  <si>
    <t>无棣县职业中等专业学校</t>
  </si>
  <si>
    <t>冠县</t>
  </si>
  <si>
    <t>冠县职业教育中心学校</t>
  </si>
  <si>
    <t>阳信县</t>
  </si>
  <si>
    <t>阳信县职业中专</t>
  </si>
  <si>
    <t>惠民县</t>
  </si>
  <si>
    <t>惠民县职业中等专业学校</t>
  </si>
  <si>
    <t>东明县</t>
  </si>
  <si>
    <t>东明县职业中等专业学校</t>
  </si>
  <si>
    <t>鄄城县</t>
  </si>
  <si>
    <t>鄄城县职业中等专业学校</t>
  </si>
  <si>
    <t>鄄城县第一职业中等专业学校</t>
  </si>
  <si>
    <t>巨野县</t>
  </si>
  <si>
    <t>巨野县职业中等专业学校</t>
  </si>
  <si>
    <t>单  县</t>
  </si>
  <si>
    <t>单县职业中等专业学校</t>
  </si>
  <si>
    <t>成武县</t>
  </si>
  <si>
    <t>成武县职业中等专业学校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</si>
</sst>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8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0" tint="-0.14987640003662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5" fillId="23" borderId="5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7" fontId="6" fillId="2" borderId="4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/>
    </xf>
    <xf numFmtId="177" fontId="6" fillId="3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6" fillId="6" borderId="2" xfId="0" applyNumberFormat="1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8"/>
  <sheetViews>
    <sheetView tabSelected="1" workbookViewId="0">
      <pane ySplit="6" topLeftCell="A7" activePane="bottomLeft" state="frozen"/>
      <selection/>
      <selection pane="bottomLeft" activeCell="O12" sqref="O12"/>
    </sheetView>
  </sheetViews>
  <sheetFormatPr defaultColWidth="9" defaultRowHeight="11.25"/>
  <cols>
    <col min="1" max="1" width="14" style="5" customWidth="1"/>
    <col min="2" max="2" width="24.875" style="6" customWidth="1"/>
    <col min="3" max="3" width="9.25" style="5" customWidth="1"/>
    <col min="4" max="4" width="8.625" style="5" customWidth="1"/>
    <col min="5" max="5" width="11.375" style="5" customWidth="1"/>
    <col min="6" max="6" width="8.875" style="5" customWidth="1"/>
    <col min="7" max="7" width="9.125" style="5" customWidth="1"/>
    <col min="8" max="8" width="8.625" style="7" customWidth="1"/>
    <col min="9" max="9" width="7.5" style="5" customWidth="1"/>
    <col min="10" max="10" width="9.5" style="5" customWidth="1"/>
    <col min="11" max="11" width="8" style="5" customWidth="1"/>
    <col min="12" max="12" width="12.875" style="5" customWidth="1"/>
    <col min="13" max="16384" width="9" style="5"/>
  </cols>
  <sheetData>
    <row r="1" ht="21" customHeight="1" spans="1:1">
      <c r="A1" s="8" t="s">
        <v>0</v>
      </c>
    </row>
    <row r="2" s="1" customFormat="1" ht="50.25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18.75" customHeight="1" spans="1:12">
      <c r="A3" s="10"/>
      <c r="B3" s="10"/>
      <c r="C3" s="10"/>
      <c r="D3" s="10"/>
      <c r="E3" s="10"/>
      <c r="H3" s="11"/>
      <c r="L3" s="29" t="s">
        <v>2</v>
      </c>
    </row>
    <row r="4" s="1" customFormat="1" ht="24.75" customHeight="1" spans="1:12">
      <c r="A4" s="12" t="s">
        <v>3</v>
      </c>
      <c r="B4" s="12" t="s">
        <v>4</v>
      </c>
      <c r="C4" s="13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5" t="s">
        <v>10</v>
      </c>
      <c r="I4" s="14" t="s">
        <v>11</v>
      </c>
      <c r="J4" s="14" t="s">
        <v>12</v>
      </c>
      <c r="K4" s="14" t="s">
        <v>13</v>
      </c>
      <c r="L4" s="14" t="s">
        <v>14</v>
      </c>
    </row>
    <row r="5" s="1" customFormat="1" ht="24.75" customHeight="1" spans="1:12">
      <c r="A5" s="16"/>
      <c r="B5" s="16"/>
      <c r="C5" s="17"/>
      <c r="D5" s="14"/>
      <c r="E5" s="14"/>
      <c r="F5" s="14"/>
      <c r="G5" s="14"/>
      <c r="H5" s="15"/>
      <c r="I5" s="14"/>
      <c r="J5" s="14"/>
      <c r="K5" s="14"/>
      <c r="L5" s="14"/>
    </row>
    <row r="6" s="1" customFormat="1" ht="24.75" customHeight="1" spans="1:12">
      <c r="A6" s="18"/>
      <c r="B6" s="18"/>
      <c r="C6" s="19"/>
      <c r="D6" s="14"/>
      <c r="E6" s="14"/>
      <c r="F6" s="14"/>
      <c r="G6" s="14"/>
      <c r="H6" s="15"/>
      <c r="I6" s="14"/>
      <c r="J6" s="14"/>
      <c r="K6" s="14"/>
      <c r="L6" s="14"/>
    </row>
    <row r="7" s="2" customFormat="1" ht="15.75" customHeight="1" spans="1:12">
      <c r="A7" s="20" t="s">
        <v>15</v>
      </c>
      <c r="B7" s="20"/>
      <c r="C7" s="20">
        <f>D7+E7+F7+G7+H7+I7+J7+K7</f>
        <v>76600.3</v>
      </c>
      <c r="D7" s="20">
        <f>D8+D65</f>
        <v>9100</v>
      </c>
      <c r="E7" s="20">
        <f>E8+E65</f>
        <v>40200</v>
      </c>
      <c r="F7" s="20">
        <f t="shared" ref="F7:K7" si="0">F8+F65+F236</f>
        <v>18000</v>
      </c>
      <c r="G7" s="20">
        <f>G8+G65+G236</f>
        <v>5100</v>
      </c>
      <c r="H7" s="20">
        <f t="shared" si="0"/>
        <v>565.3</v>
      </c>
      <c r="I7" s="20">
        <f t="shared" si="0"/>
        <v>1010</v>
      </c>
      <c r="J7" s="20">
        <f t="shared" si="0"/>
        <v>465</v>
      </c>
      <c r="K7" s="20">
        <f t="shared" si="0"/>
        <v>2160</v>
      </c>
      <c r="L7" s="20"/>
    </row>
    <row r="8" s="2" customFormat="1" ht="15.75" customHeight="1" spans="1:12">
      <c r="A8" s="20" t="s">
        <v>16</v>
      </c>
      <c r="B8" s="21"/>
      <c r="C8" s="20">
        <f>D8+E8+F8+G8+H8+I8+J8+K8</f>
        <v>17365</v>
      </c>
      <c r="D8" s="20">
        <f>D9+D11+D14+D16++D20+D43</f>
        <v>0</v>
      </c>
      <c r="E8" s="20">
        <f>E9+E11+E14+E16+E20+E43</f>
        <v>16200</v>
      </c>
      <c r="F8" s="20"/>
      <c r="G8" s="20"/>
      <c r="H8" s="20"/>
      <c r="I8" s="20">
        <f>I9+I11+I14+I16+I18+I20+I35+I37+I39+I43+I47+I49+I51+I53+I55+I57+I59+I61+I63</f>
        <v>298</v>
      </c>
      <c r="J8" s="20">
        <f>J9+J11+J14+J16+J18+J20+J35+J37+J39+J43+J47+J49+J51+J53+J55+J57+J59+J61+J63</f>
        <v>255</v>
      </c>
      <c r="K8" s="20">
        <f>K9+K11+K14+K16+K18+K20+K35+K37+K39+K43+K47+K49+K51+K53+K55+K57+K59+K61+K63</f>
        <v>612</v>
      </c>
      <c r="L8" s="20"/>
    </row>
    <row r="9" ht="15.75" customHeight="1" spans="1:12">
      <c r="A9" s="22" t="s">
        <v>17</v>
      </c>
      <c r="B9" s="22"/>
      <c r="C9" s="20">
        <f t="shared" ref="C9:C68" si="1">D9+E9+F9+G9+H9+I9+J9+K9</f>
        <v>3034</v>
      </c>
      <c r="D9" s="22"/>
      <c r="E9" s="22">
        <v>3000</v>
      </c>
      <c r="F9" s="22"/>
      <c r="G9" s="22"/>
      <c r="H9" s="22"/>
      <c r="I9" s="22">
        <f t="shared" ref="I9:K9" si="2">SUM(I10)</f>
        <v>18</v>
      </c>
      <c r="J9" s="22">
        <f t="shared" si="2"/>
        <v>0</v>
      </c>
      <c r="K9" s="22">
        <f t="shared" si="2"/>
        <v>16</v>
      </c>
      <c r="L9" s="22"/>
    </row>
    <row r="10" ht="25.5" customHeight="1" spans="1:12">
      <c r="A10" s="23"/>
      <c r="B10" s="23" t="s">
        <v>18</v>
      </c>
      <c r="C10" s="20">
        <f t="shared" si="1"/>
        <v>3034</v>
      </c>
      <c r="D10" s="23"/>
      <c r="E10" s="23">
        <v>3000</v>
      </c>
      <c r="F10" s="24"/>
      <c r="G10" s="24"/>
      <c r="H10" s="25"/>
      <c r="I10" s="24">
        <v>18</v>
      </c>
      <c r="J10" s="24"/>
      <c r="K10" s="24">
        <v>16</v>
      </c>
      <c r="L10" s="28" t="s">
        <v>19</v>
      </c>
    </row>
    <row r="11" ht="15.75" customHeight="1" spans="1:12">
      <c r="A11" s="22" t="s">
        <v>20</v>
      </c>
      <c r="B11" s="22"/>
      <c r="C11" s="20">
        <f t="shared" si="1"/>
        <v>7374</v>
      </c>
      <c r="D11" s="26"/>
      <c r="E11" s="26">
        <f>E12+E13</f>
        <v>7200</v>
      </c>
      <c r="F11" s="26"/>
      <c r="G11" s="26"/>
      <c r="H11" s="26"/>
      <c r="I11" s="26">
        <f>SUM(I12:I13)</f>
        <v>54</v>
      </c>
      <c r="J11" s="26">
        <f>SUM(J12:J13)</f>
        <v>20</v>
      </c>
      <c r="K11" s="26">
        <f>SUM(K12:K13)</f>
        <v>100</v>
      </c>
      <c r="L11" s="26"/>
    </row>
    <row r="12" ht="38.25" customHeight="1" spans="1:12">
      <c r="A12" s="23"/>
      <c r="B12" s="23" t="s">
        <v>21</v>
      </c>
      <c r="C12" s="20">
        <f t="shared" si="1"/>
        <v>2276</v>
      </c>
      <c r="D12" s="23"/>
      <c r="E12" s="23">
        <v>2200</v>
      </c>
      <c r="F12" s="24"/>
      <c r="G12" s="24"/>
      <c r="H12" s="25"/>
      <c r="I12" s="27">
        <v>16</v>
      </c>
      <c r="J12" s="27">
        <v>10</v>
      </c>
      <c r="K12" s="24">
        <v>50</v>
      </c>
      <c r="L12" s="28" t="s">
        <v>22</v>
      </c>
    </row>
    <row r="13" ht="24.75" customHeight="1" spans="1:12">
      <c r="A13" s="23"/>
      <c r="B13" s="23" t="s">
        <v>23</v>
      </c>
      <c r="C13" s="20">
        <f t="shared" si="1"/>
        <v>5098</v>
      </c>
      <c r="D13" s="23"/>
      <c r="E13" s="23">
        <v>5000</v>
      </c>
      <c r="F13" s="24"/>
      <c r="G13" s="24"/>
      <c r="H13" s="25"/>
      <c r="I13" s="27">
        <v>38</v>
      </c>
      <c r="J13" s="27">
        <v>10</v>
      </c>
      <c r="K13" s="24">
        <v>50</v>
      </c>
      <c r="L13" s="28" t="s">
        <v>24</v>
      </c>
    </row>
    <row r="14" ht="15.75" customHeight="1" spans="1:12">
      <c r="A14" s="22" t="s">
        <v>25</v>
      </c>
      <c r="B14" s="22"/>
      <c r="C14" s="20">
        <f t="shared" si="1"/>
        <v>56</v>
      </c>
      <c r="D14" s="22"/>
      <c r="E14" s="22"/>
      <c r="F14" s="22"/>
      <c r="G14" s="22"/>
      <c r="H14" s="22"/>
      <c r="I14" s="22">
        <f t="shared" ref="I14:I18" si="3">SUM(I15)</f>
        <v>16</v>
      </c>
      <c r="J14" s="22"/>
      <c r="K14" s="22">
        <f>SUM(K15)</f>
        <v>40</v>
      </c>
      <c r="L14" s="22"/>
    </row>
    <row r="15" ht="15.75" customHeight="1" spans="1:12">
      <c r="A15" s="23"/>
      <c r="B15" s="23" t="s">
        <v>26</v>
      </c>
      <c r="C15" s="20">
        <f t="shared" si="1"/>
        <v>56</v>
      </c>
      <c r="D15" s="23"/>
      <c r="E15" s="27"/>
      <c r="F15" s="24"/>
      <c r="G15" s="24"/>
      <c r="H15" s="25"/>
      <c r="I15" s="27">
        <v>16</v>
      </c>
      <c r="J15" s="24"/>
      <c r="K15" s="24">
        <v>40</v>
      </c>
      <c r="L15" s="23"/>
    </row>
    <row r="16" ht="15.75" customHeight="1" spans="1:12">
      <c r="A16" s="22" t="s">
        <v>27</v>
      </c>
      <c r="B16" s="22"/>
      <c r="C16" s="20">
        <f t="shared" si="1"/>
        <v>3102</v>
      </c>
      <c r="D16" s="22"/>
      <c r="E16" s="22">
        <v>3000</v>
      </c>
      <c r="F16" s="22"/>
      <c r="G16" s="22"/>
      <c r="H16" s="22"/>
      <c r="I16" s="22">
        <f t="shared" si="3"/>
        <v>10</v>
      </c>
      <c r="J16" s="22">
        <f t="shared" ref="J16:K16" si="4">SUM(J17)</f>
        <v>10</v>
      </c>
      <c r="K16" s="22">
        <f t="shared" si="4"/>
        <v>82</v>
      </c>
      <c r="L16" s="22"/>
    </row>
    <row r="17" ht="24.75" customHeight="1" spans="1:12">
      <c r="A17" s="23"/>
      <c r="B17" s="23" t="s">
        <v>28</v>
      </c>
      <c r="C17" s="20">
        <f t="shared" si="1"/>
        <v>3102</v>
      </c>
      <c r="D17" s="23"/>
      <c r="E17" s="23">
        <v>3000</v>
      </c>
      <c r="F17" s="24"/>
      <c r="G17" s="24"/>
      <c r="H17" s="25"/>
      <c r="I17" s="27">
        <v>10</v>
      </c>
      <c r="J17" s="27">
        <v>10</v>
      </c>
      <c r="K17" s="24">
        <v>82</v>
      </c>
      <c r="L17" s="28" t="s">
        <v>19</v>
      </c>
    </row>
    <row r="18" ht="24" customHeight="1" spans="1:12">
      <c r="A18" s="22" t="s">
        <v>29</v>
      </c>
      <c r="B18" s="22"/>
      <c r="C18" s="20">
        <f t="shared" si="1"/>
        <v>36</v>
      </c>
      <c r="D18" s="22"/>
      <c r="E18" s="22"/>
      <c r="F18" s="22"/>
      <c r="G18" s="22"/>
      <c r="H18" s="22"/>
      <c r="I18" s="22">
        <f t="shared" si="3"/>
        <v>12</v>
      </c>
      <c r="J18" s="22"/>
      <c r="K18" s="22">
        <f>SUM(K19)</f>
        <v>24</v>
      </c>
      <c r="L18" s="22"/>
    </row>
    <row r="19" ht="15.75" customHeight="1" spans="1:12">
      <c r="A19" s="23"/>
      <c r="B19" s="23" t="s">
        <v>30</v>
      </c>
      <c r="C19" s="20">
        <f t="shared" si="1"/>
        <v>36</v>
      </c>
      <c r="D19" s="23"/>
      <c r="E19" s="23"/>
      <c r="F19" s="24"/>
      <c r="G19" s="24"/>
      <c r="H19" s="25"/>
      <c r="I19" s="27">
        <v>12</v>
      </c>
      <c r="J19" s="27"/>
      <c r="K19" s="24">
        <v>24</v>
      </c>
      <c r="L19" s="28"/>
    </row>
    <row r="20" ht="15.75" customHeight="1" spans="1:12">
      <c r="A20" s="22" t="s">
        <v>31</v>
      </c>
      <c r="B20" s="22"/>
      <c r="C20" s="20">
        <f t="shared" si="1"/>
        <v>237</v>
      </c>
      <c r="D20" s="22"/>
      <c r="E20" s="22">
        <f>SUM(E21:E34)</f>
        <v>0</v>
      </c>
      <c r="F20" s="22"/>
      <c r="G20" s="22"/>
      <c r="H20" s="22"/>
      <c r="I20" s="22">
        <f>SUM(I21:I34)</f>
        <v>64</v>
      </c>
      <c r="J20" s="22">
        <f>SUM(J21:J34)</f>
        <v>145</v>
      </c>
      <c r="K20" s="22">
        <f>SUM(K21:K34)</f>
        <v>28</v>
      </c>
      <c r="L20" s="22"/>
    </row>
    <row r="21" ht="15.75" customHeight="1" spans="1:12">
      <c r="A21" s="23"/>
      <c r="B21" s="23" t="s">
        <v>32</v>
      </c>
      <c r="C21" s="20">
        <f t="shared" si="1"/>
        <v>30</v>
      </c>
      <c r="D21" s="23"/>
      <c r="E21" s="23"/>
      <c r="F21" s="24"/>
      <c r="G21" s="24"/>
      <c r="H21" s="25"/>
      <c r="I21" s="24"/>
      <c r="J21" s="27">
        <v>30</v>
      </c>
      <c r="K21" s="24"/>
      <c r="L21" s="28"/>
    </row>
    <row r="22" ht="15.75" customHeight="1" spans="1:13">
      <c r="A22" s="23"/>
      <c r="B22" s="23" t="s">
        <v>33</v>
      </c>
      <c r="C22" s="20">
        <f t="shared" si="1"/>
        <v>80</v>
      </c>
      <c r="D22" s="23"/>
      <c r="E22" s="23"/>
      <c r="F22" s="24"/>
      <c r="G22" s="24"/>
      <c r="H22" s="25"/>
      <c r="I22" s="27">
        <v>20</v>
      </c>
      <c r="J22" s="27">
        <v>60</v>
      </c>
      <c r="K22" s="24"/>
      <c r="L22" s="28"/>
      <c r="M22" s="24"/>
    </row>
    <row r="23" ht="24.75" customHeight="1" spans="1:12">
      <c r="A23" s="23"/>
      <c r="B23" s="23" t="s">
        <v>34</v>
      </c>
      <c r="C23" s="20">
        <f t="shared" si="1"/>
        <v>38</v>
      </c>
      <c r="D23" s="23"/>
      <c r="E23" s="23"/>
      <c r="F23" s="24"/>
      <c r="G23" s="24"/>
      <c r="H23" s="25"/>
      <c r="I23" s="27">
        <v>10</v>
      </c>
      <c r="J23" s="24"/>
      <c r="K23" s="24">
        <v>28</v>
      </c>
      <c r="L23" s="28" t="s">
        <v>35</v>
      </c>
    </row>
    <row r="24" ht="15.75" customHeight="1" spans="1:12">
      <c r="A24" s="23"/>
      <c r="B24" s="23" t="s">
        <v>36</v>
      </c>
      <c r="C24" s="20">
        <f t="shared" si="1"/>
        <v>8</v>
      </c>
      <c r="D24" s="23"/>
      <c r="E24" s="23"/>
      <c r="F24" s="24"/>
      <c r="G24" s="24"/>
      <c r="H24" s="25"/>
      <c r="I24" s="27">
        <v>8</v>
      </c>
      <c r="J24" s="24"/>
      <c r="K24" s="24"/>
      <c r="L24" s="28"/>
    </row>
    <row r="25" ht="15.75" customHeight="1" spans="1:12">
      <c r="A25" s="23"/>
      <c r="B25" s="23" t="s">
        <v>37</v>
      </c>
      <c r="C25" s="20">
        <f t="shared" si="1"/>
        <v>4</v>
      </c>
      <c r="D25" s="23"/>
      <c r="E25" s="23"/>
      <c r="F25" s="24"/>
      <c r="G25" s="24"/>
      <c r="H25" s="25"/>
      <c r="I25" s="27">
        <v>4</v>
      </c>
      <c r="J25" s="24"/>
      <c r="K25" s="24"/>
      <c r="L25" s="28"/>
    </row>
    <row r="26" ht="15.75" customHeight="1" spans="1:12">
      <c r="A26" s="23"/>
      <c r="B26" s="23" t="s">
        <v>38</v>
      </c>
      <c r="C26" s="20">
        <f t="shared" si="1"/>
        <v>2</v>
      </c>
      <c r="D26" s="23"/>
      <c r="E26" s="23"/>
      <c r="F26" s="24"/>
      <c r="G26" s="24"/>
      <c r="H26" s="25"/>
      <c r="I26" s="27">
        <v>2</v>
      </c>
      <c r="J26" s="24"/>
      <c r="K26" s="24"/>
      <c r="L26" s="28"/>
    </row>
    <row r="27" ht="15.75" customHeight="1" spans="1:12">
      <c r="A27" s="23"/>
      <c r="B27" s="23" t="s">
        <v>39</v>
      </c>
      <c r="C27" s="20">
        <f t="shared" si="1"/>
        <v>2</v>
      </c>
      <c r="D27" s="23"/>
      <c r="E27" s="23"/>
      <c r="F27" s="24"/>
      <c r="G27" s="24"/>
      <c r="H27" s="25"/>
      <c r="I27" s="27">
        <v>2</v>
      </c>
      <c r="J27" s="24"/>
      <c r="K27" s="24"/>
      <c r="L27" s="28"/>
    </row>
    <row r="28" ht="15.75" customHeight="1" spans="1:12">
      <c r="A28" s="23"/>
      <c r="B28" s="23" t="s">
        <v>40</v>
      </c>
      <c r="C28" s="20">
        <f t="shared" si="1"/>
        <v>17</v>
      </c>
      <c r="D28" s="23"/>
      <c r="E28" s="23"/>
      <c r="F28" s="24"/>
      <c r="G28" s="24"/>
      <c r="H28" s="25"/>
      <c r="I28" s="27">
        <v>2</v>
      </c>
      <c r="J28" s="28">
        <v>15</v>
      </c>
      <c r="K28" s="24"/>
      <c r="L28" s="28"/>
    </row>
    <row r="29" ht="15.75" customHeight="1" spans="1:12">
      <c r="A29" s="23"/>
      <c r="B29" s="23" t="s">
        <v>41</v>
      </c>
      <c r="C29" s="20">
        <f t="shared" si="1"/>
        <v>13</v>
      </c>
      <c r="D29" s="23"/>
      <c r="E29" s="23"/>
      <c r="F29" s="24"/>
      <c r="G29" s="24"/>
      <c r="H29" s="25"/>
      <c r="I29" s="27">
        <v>8</v>
      </c>
      <c r="J29" s="28">
        <v>5</v>
      </c>
      <c r="K29" s="24"/>
      <c r="L29" s="28"/>
    </row>
    <row r="30" ht="15.75" customHeight="1" spans="1:12">
      <c r="A30" s="23"/>
      <c r="B30" s="23" t="s">
        <v>42</v>
      </c>
      <c r="C30" s="20">
        <f t="shared" si="1"/>
        <v>23</v>
      </c>
      <c r="D30" s="23"/>
      <c r="E30" s="23"/>
      <c r="F30" s="24"/>
      <c r="G30" s="24"/>
      <c r="H30" s="25"/>
      <c r="I30" s="27">
        <v>8</v>
      </c>
      <c r="J30" s="27">
        <v>15</v>
      </c>
      <c r="K30" s="24"/>
      <c r="L30" s="28"/>
    </row>
    <row r="31" ht="15.75" customHeight="1" spans="1:12">
      <c r="A31" s="23"/>
      <c r="B31" s="23" t="s">
        <v>43</v>
      </c>
      <c r="C31" s="20">
        <f t="shared" si="1"/>
        <v>5</v>
      </c>
      <c r="D31" s="23"/>
      <c r="E31" s="23"/>
      <c r="F31" s="24"/>
      <c r="G31" s="24"/>
      <c r="H31" s="25"/>
      <c r="I31" s="24"/>
      <c r="J31" s="27">
        <v>5</v>
      </c>
      <c r="K31" s="24"/>
      <c r="L31" s="28"/>
    </row>
    <row r="32" ht="15.75" customHeight="1" spans="1:12">
      <c r="A32" s="23"/>
      <c r="B32" s="23" t="s">
        <v>44</v>
      </c>
      <c r="C32" s="20">
        <f t="shared" si="1"/>
        <v>5</v>
      </c>
      <c r="D32" s="23"/>
      <c r="E32" s="23"/>
      <c r="F32" s="24"/>
      <c r="G32" s="24"/>
      <c r="H32" s="25"/>
      <c r="I32" s="24"/>
      <c r="J32" s="27">
        <v>5</v>
      </c>
      <c r="K32" s="24"/>
      <c r="L32" s="28"/>
    </row>
    <row r="33" ht="15.75" customHeight="1" spans="1:12">
      <c r="A33" s="23"/>
      <c r="B33" s="23" t="s">
        <v>45</v>
      </c>
      <c r="C33" s="20">
        <f t="shared" si="1"/>
        <v>5</v>
      </c>
      <c r="D33" s="23"/>
      <c r="E33" s="23"/>
      <c r="F33" s="24"/>
      <c r="G33" s="24"/>
      <c r="H33" s="25"/>
      <c r="I33" s="24"/>
      <c r="J33" s="27">
        <v>5</v>
      </c>
      <c r="K33" s="24"/>
      <c r="L33" s="28"/>
    </row>
    <row r="34" ht="15.75" customHeight="1" spans="1:12">
      <c r="A34" s="23"/>
      <c r="B34" s="23" t="s">
        <v>46</v>
      </c>
      <c r="C34" s="20">
        <f t="shared" si="1"/>
        <v>5</v>
      </c>
      <c r="D34" s="23"/>
      <c r="E34" s="23"/>
      <c r="F34" s="24"/>
      <c r="G34" s="24"/>
      <c r="H34" s="25"/>
      <c r="I34" s="24"/>
      <c r="J34" s="27">
        <v>5</v>
      </c>
      <c r="K34" s="24"/>
      <c r="L34" s="28"/>
    </row>
    <row r="35" ht="15.75" customHeight="1" spans="1:12">
      <c r="A35" s="22" t="s">
        <v>47</v>
      </c>
      <c r="B35" s="22"/>
      <c r="C35" s="20">
        <f t="shared" si="1"/>
        <v>40</v>
      </c>
      <c r="D35" s="22"/>
      <c r="E35" s="22"/>
      <c r="F35" s="22"/>
      <c r="G35" s="22"/>
      <c r="H35" s="22"/>
      <c r="I35" s="22">
        <v>12</v>
      </c>
      <c r="J35" s="22">
        <f>J36</f>
        <v>10</v>
      </c>
      <c r="K35" s="22">
        <f t="shared" ref="K35:K37" si="5">SUM(K36)</f>
        <v>18</v>
      </c>
      <c r="L35" s="22"/>
    </row>
    <row r="36" ht="15.75" customHeight="1" spans="1:12">
      <c r="A36" s="23"/>
      <c r="B36" s="23" t="s">
        <v>48</v>
      </c>
      <c r="C36" s="20">
        <f t="shared" si="1"/>
        <v>40</v>
      </c>
      <c r="D36" s="23"/>
      <c r="E36" s="23"/>
      <c r="F36" s="24"/>
      <c r="G36" s="24"/>
      <c r="H36" s="25"/>
      <c r="I36" s="27">
        <v>12</v>
      </c>
      <c r="J36" s="27">
        <v>10</v>
      </c>
      <c r="K36" s="24">
        <v>18</v>
      </c>
      <c r="L36" s="28"/>
    </row>
    <row r="37" ht="15.75" customHeight="1" spans="1:12">
      <c r="A37" s="22" t="s">
        <v>49</v>
      </c>
      <c r="B37" s="22"/>
      <c r="C37" s="20">
        <f t="shared" si="1"/>
        <v>19</v>
      </c>
      <c r="D37" s="22"/>
      <c r="E37" s="22"/>
      <c r="F37" s="22"/>
      <c r="G37" s="22"/>
      <c r="H37" s="22"/>
      <c r="I37" s="22">
        <v>2</v>
      </c>
      <c r="J37" s="22">
        <f>J38</f>
        <v>5</v>
      </c>
      <c r="K37" s="22">
        <f t="shared" si="5"/>
        <v>12</v>
      </c>
      <c r="L37" s="22"/>
    </row>
    <row r="38" ht="15.75" customHeight="1" spans="1:12">
      <c r="A38" s="23"/>
      <c r="B38" s="23" t="s">
        <v>50</v>
      </c>
      <c r="C38" s="20">
        <f t="shared" si="1"/>
        <v>19</v>
      </c>
      <c r="D38" s="23"/>
      <c r="E38" s="23"/>
      <c r="F38" s="24"/>
      <c r="G38" s="24"/>
      <c r="H38" s="25"/>
      <c r="I38" s="27">
        <v>2</v>
      </c>
      <c r="J38" s="27">
        <v>5</v>
      </c>
      <c r="K38" s="24">
        <v>12</v>
      </c>
      <c r="L38" s="28"/>
    </row>
    <row r="39" ht="15.75" customHeight="1" spans="1:12">
      <c r="A39" s="22" t="s">
        <v>51</v>
      </c>
      <c r="B39" s="22"/>
      <c r="C39" s="20">
        <f t="shared" si="1"/>
        <v>25</v>
      </c>
      <c r="D39" s="22"/>
      <c r="E39" s="22"/>
      <c r="F39" s="22"/>
      <c r="G39" s="22"/>
      <c r="H39" s="22"/>
      <c r="I39" s="22">
        <v>8</v>
      </c>
      <c r="J39" s="22">
        <v>5</v>
      </c>
      <c r="K39" s="22">
        <f>SUM(K40:K42)</f>
        <v>12</v>
      </c>
      <c r="L39" s="22"/>
    </row>
    <row r="40" ht="15.75" customHeight="1" spans="1:12">
      <c r="A40" s="23"/>
      <c r="B40" s="23" t="s">
        <v>52</v>
      </c>
      <c r="C40" s="20">
        <f t="shared" si="1"/>
        <v>12</v>
      </c>
      <c r="D40" s="23"/>
      <c r="E40" s="23"/>
      <c r="F40" s="24"/>
      <c r="G40" s="24"/>
      <c r="H40" s="25"/>
      <c r="I40" s="27">
        <v>6</v>
      </c>
      <c r="J40" s="27"/>
      <c r="K40" s="24">
        <v>6</v>
      </c>
      <c r="L40" s="28"/>
    </row>
    <row r="41" ht="15.75" customHeight="1" spans="1:12">
      <c r="A41" s="23"/>
      <c r="B41" s="23" t="s">
        <v>53</v>
      </c>
      <c r="C41" s="20">
        <f t="shared" si="1"/>
        <v>2</v>
      </c>
      <c r="D41" s="23"/>
      <c r="E41" s="23"/>
      <c r="F41" s="24"/>
      <c r="G41" s="24"/>
      <c r="H41" s="25"/>
      <c r="I41" s="27">
        <v>2</v>
      </c>
      <c r="J41" s="27"/>
      <c r="K41" s="24"/>
      <c r="L41" s="28"/>
    </row>
    <row r="42" ht="15.75" customHeight="1" spans="1:12">
      <c r="A42" s="23"/>
      <c r="B42" s="23" t="s">
        <v>54</v>
      </c>
      <c r="C42" s="20">
        <f t="shared" si="1"/>
        <v>11</v>
      </c>
      <c r="D42" s="23"/>
      <c r="E42" s="23"/>
      <c r="F42" s="24"/>
      <c r="G42" s="24"/>
      <c r="H42" s="25"/>
      <c r="I42" s="27"/>
      <c r="J42" s="27">
        <v>5</v>
      </c>
      <c r="K42" s="24">
        <v>6</v>
      </c>
      <c r="L42" s="28"/>
    </row>
    <row r="43" ht="15.75" customHeight="1" spans="1:12">
      <c r="A43" s="22" t="s">
        <v>55</v>
      </c>
      <c r="B43" s="22"/>
      <c r="C43" s="20">
        <f t="shared" si="1"/>
        <v>3200</v>
      </c>
      <c r="D43" s="22"/>
      <c r="E43" s="22">
        <v>3000</v>
      </c>
      <c r="F43" s="22"/>
      <c r="G43" s="22"/>
      <c r="H43" s="22"/>
      <c r="I43" s="22">
        <f>SUM(I44:I46)</f>
        <v>44</v>
      </c>
      <c r="J43" s="22">
        <f>SUM(J44:J46)</f>
        <v>20</v>
      </c>
      <c r="K43" s="22">
        <f>SUM(K44:K46)</f>
        <v>136</v>
      </c>
      <c r="L43" s="22"/>
    </row>
    <row r="44" ht="25.5" customHeight="1" spans="1:12">
      <c r="A44" s="23"/>
      <c r="B44" s="23" t="s">
        <v>56</v>
      </c>
      <c r="C44" s="20">
        <f t="shared" si="1"/>
        <v>3103</v>
      </c>
      <c r="D44" s="23"/>
      <c r="E44" s="28">
        <v>3000</v>
      </c>
      <c r="F44" s="24"/>
      <c r="G44" s="24"/>
      <c r="H44" s="25"/>
      <c r="I44" s="27">
        <v>32</v>
      </c>
      <c r="J44" s="27">
        <v>15</v>
      </c>
      <c r="K44" s="24">
        <v>56</v>
      </c>
      <c r="L44" s="28" t="s">
        <v>57</v>
      </c>
    </row>
    <row r="45" ht="15.75" customHeight="1" spans="1:12">
      <c r="A45" s="23"/>
      <c r="B45" s="23" t="s">
        <v>58</v>
      </c>
      <c r="C45" s="20">
        <f t="shared" si="1"/>
        <v>43</v>
      </c>
      <c r="D45" s="23"/>
      <c r="E45" s="28"/>
      <c r="F45" s="24"/>
      <c r="G45" s="24"/>
      <c r="H45" s="25"/>
      <c r="I45" s="27">
        <v>4</v>
      </c>
      <c r="J45" s="27">
        <v>5</v>
      </c>
      <c r="K45" s="24">
        <v>34</v>
      </c>
      <c r="L45" s="28"/>
    </row>
    <row r="46" ht="15.75" customHeight="1" spans="1:12">
      <c r="A46" s="23"/>
      <c r="B46" s="23" t="s">
        <v>59</v>
      </c>
      <c r="C46" s="20">
        <f t="shared" si="1"/>
        <v>54</v>
      </c>
      <c r="D46" s="23"/>
      <c r="E46" s="28"/>
      <c r="F46" s="24"/>
      <c r="G46" s="24"/>
      <c r="H46" s="25"/>
      <c r="I46" s="27">
        <v>8</v>
      </c>
      <c r="J46" s="27"/>
      <c r="K46" s="24">
        <v>46</v>
      </c>
      <c r="L46" s="28"/>
    </row>
    <row r="47" ht="15.75" customHeight="1" spans="1:12">
      <c r="A47" s="22" t="s">
        <v>60</v>
      </c>
      <c r="B47" s="22"/>
      <c r="C47" s="20">
        <f t="shared" si="1"/>
        <v>42</v>
      </c>
      <c r="D47" s="22"/>
      <c r="E47" s="22"/>
      <c r="F47" s="22"/>
      <c r="G47" s="22"/>
      <c r="H47" s="22"/>
      <c r="I47" s="22">
        <f t="shared" ref="I47:I51" si="6">SUM(I48)</f>
        <v>0</v>
      </c>
      <c r="J47" s="22">
        <f t="shared" ref="J47:J51" si="7">SUM(J48)</f>
        <v>10</v>
      </c>
      <c r="K47" s="22">
        <f t="shared" ref="K47:K51" si="8">SUM(K48)</f>
        <v>32</v>
      </c>
      <c r="L47" s="22"/>
    </row>
    <row r="48" ht="15.75" customHeight="1" spans="1:12">
      <c r="A48" s="23"/>
      <c r="B48" s="23" t="s">
        <v>61</v>
      </c>
      <c r="C48" s="20">
        <f t="shared" si="1"/>
        <v>42</v>
      </c>
      <c r="D48" s="23"/>
      <c r="E48" s="28"/>
      <c r="F48" s="24"/>
      <c r="G48" s="24"/>
      <c r="H48" s="25"/>
      <c r="I48" s="27"/>
      <c r="J48" s="27">
        <v>10</v>
      </c>
      <c r="K48" s="24">
        <v>32</v>
      </c>
      <c r="L48" s="28"/>
    </row>
    <row r="49" ht="15.75" customHeight="1" spans="1:12">
      <c r="A49" s="22" t="s">
        <v>62</v>
      </c>
      <c r="B49" s="22"/>
      <c r="C49" s="20">
        <f t="shared" si="1"/>
        <v>56</v>
      </c>
      <c r="D49" s="22"/>
      <c r="E49" s="22"/>
      <c r="F49" s="22"/>
      <c r="G49" s="22"/>
      <c r="H49" s="22"/>
      <c r="I49" s="22">
        <f t="shared" si="6"/>
        <v>8</v>
      </c>
      <c r="J49" s="22">
        <f t="shared" si="7"/>
        <v>0</v>
      </c>
      <c r="K49" s="22">
        <f t="shared" si="8"/>
        <v>48</v>
      </c>
      <c r="L49" s="22"/>
    </row>
    <row r="50" ht="15.75" customHeight="1" spans="1:12">
      <c r="A50" s="23"/>
      <c r="B50" s="23" t="s">
        <v>63</v>
      </c>
      <c r="C50" s="20">
        <f t="shared" si="1"/>
        <v>56</v>
      </c>
      <c r="D50" s="23"/>
      <c r="E50" s="28"/>
      <c r="F50" s="24"/>
      <c r="G50" s="24"/>
      <c r="H50" s="25"/>
      <c r="I50" s="27">
        <v>8</v>
      </c>
      <c r="J50" s="27"/>
      <c r="K50" s="24">
        <v>48</v>
      </c>
      <c r="L50" s="28"/>
    </row>
    <row r="51" ht="15.75" customHeight="1" spans="1:12">
      <c r="A51" s="22" t="s">
        <v>64</v>
      </c>
      <c r="B51" s="22"/>
      <c r="C51" s="20">
        <f t="shared" si="1"/>
        <v>52</v>
      </c>
      <c r="D51" s="22"/>
      <c r="E51" s="22"/>
      <c r="F51" s="22"/>
      <c r="G51" s="22"/>
      <c r="H51" s="22"/>
      <c r="I51" s="22">
        <f t="shared" si="6"/>
        <v>18</v>
      </c>
      <c r="J51" s="22">
        <f t="shared" si="7"/>
        <v>0</v>
      </c>
      <c r="K51" s="22">
        <f t="shared" si="8"/>
        <v>34</v>
      </c>
      <c r="L51" s="22"/>
    </row>
    <row r="52" ht="15.75" customHeight="1" spans="1:12">
      <c r="A52" s="23"/>
      <c r="B52" s="23" t="s">
        <v>65</v>
      </c>
      <c r="C52" s="20">
        <f t="shared" si="1"/>
        <v>52</v>
      </c>
      <c r="D52" s="23"/>
      <c r="E52" s="28"/>
      <c r="F52" s="24"/>
      <c r="G52" s="24"/>
      <c r="H52" s="25"/>
      <c r="I52" s="27">
        <v>18</v>
      </c>
      <c r="J52" s="27"/>
      <c r="K52" s="24">
        <v>34</v>
      </c>
      <c r="L52" s="28"/>
    </row>
    <row r="53" ht="15.75" customHeight="1" spans="1:12">
      <c r="A53" s="22" t="s">
        <v>66</v>
      </c>
      <c r="B53" s="22"/>
      <c r="C53" s="20">
        <f t="shared" si="1"/>
        <v>16</v>
      </c>
      <c r="D53" s="22"/>
      <c r="E53" s="22"/>
      <c r="F53" s="22"/>
      <c r="G53" s="22"/>
      <c r="H53" s="22"/>
      <c r="I53" s="22">
        <f t="shared" ref="I53:I57" si="9">SUM(I54)</f>
        <v>6</v>
      </c>
      <c r="J53" s="22">
        <f t="shared" ref="J53:J57" si="10">SUM(J54)</f>
        <v>10</v>
      </c>
      <c r="K53" s="22">
        <f t="shared" ref="K53:K57" si="11">SUM(K54)</f>
        <v>0</v>
      </c>
      <c r="L53" s="22"/>
    </row>
    <row r="54" ht="15.75" customHeight="1" spans="1:12">
      <c r="A54" s="23"/>
      <c r="B54" s="23" t="s">
        <v>67</v>
      </c>
      <c r="C54" s="20">
        <f t="shared" si="1"/>
        <v>16</v>
      </c>
      <c r="D54" s="23"/>
      <c r="E54" s="28"/>
      <c r="F54" s="24"/>
      <c r="G54" s="24"/>
      <c r="H54" s="25"/>
      <c r="I54" s="27">
        <v>6</v>
      </c>
      <c r="J54" s="27">
        <v>10</v>
      </c>
      <c r="K54" s="24"/>
      <c r="L54" s="28"/>
    </row>
    <row r="55" ht="15.75" customHeight="1" spans="1:12">
      <c r="A55" s="22" t="s">
        <v>68</v>
      </c>
      <c r="B55" s="22"/>
      <c r="C55" s="20">
        <f t="shared" si="1"/>
        <v>12</v>
      </c>
      <c r="D55" s="22"/>
      <c r="E55" s="22"/>
      <c r="F55" s="22"/>
      <c r="G55" s="22"/>
      <c r="H55" s="22"/>
      <c r="I55" s="22">
        <f t="shared" si="9"/>
        <v>2</v>
      </c>
      <c r="J55" s="22">
        <f t="shared" si="10"/>
        <v>10</v>
      </c>
      <c r="K55" s="22">
        <f t="shared" si="11"/>
        <v>0</v>
      </c>
      <c r="L55" s="22"/>
    </row>
    <row r="56" ht="15.75" customHeight="1" spans="1:12">
      <c r="A56" s="23"/>
      <c r="B56" s="23" t="s">
        <v>69</v>
      </c>
      <c r="C56" s="20">
        <f t="shared" si="1"/>
        <v>12</v>
      </c>
      <c r="D56" s="23"/>
      <c r="E56" s="28"/>
      <c r="F56" s="24"/>
      <c r="G56" s="24"/>
      <c r="H56" s="25"/>
      <c r="I56" s="27">
        <v>2</v>
      </c>
      <c r="J56" s="27">
        <v>10</v>
      </c>
      <c r="K56" s="24"/>
      <c r="L56" s="28"/>
    </row>
    <row r="57" ht="15.75" customHeight="1" spans="1:12">
      <c r="A57" s="22" t="s">
        <v>70</v>
      </c>
      <c r="B57" s="22"/>
      <c r="C57" s="20">
        <f t="shared" si="1"/>
        <v>9</v>
      </c>
      <c r="D57" s="22"/>
      <c r="E57" s="22"/>
      <c r="F57" s="22"/>
      <c r="G57" s="22"/>
      <c r="H57" s="22"/>
      <c r="I57" s="22">
        <f t="shared" si="9"/>
        <v>4</v>
      </c>
      <c r="J57" s="22">
        <f t="shared" si="10"/>
        <v>5</v>
      </c>
      <c r="K57" s="22">
        <f t="shared" si="11"/>
        <v>0</v>
      </c>
      <c r="L57" s="22"/>
    </row>
    <row r="58" ht="15.75" customHeight="1" spans="1:12">
      <c r="A58" s="23"/>
      <c r="B58" s="23" t="s">
        <v>71</v>
      </c>
      <c r="C58" s="20">
        <f t="shared" si="1"/>
        <v>9</v>
      </c>
      <c r="D58" s="23"/>
      <c r="E58" s="28"/>
      <c r="F58" s="24"/>
      <c r="G58" s="24"/>
      <c r="H58" s="25"/>
      <c r="I58" s="27">
        <v>4</v>
      </c>
      <c r="J58" s="27">
        <v>5</v>
      </c>
      <c r="K58" s="24"/>
      <c r="L58" s="28"/>
    </row>
    <row r="59" ht="15.75" customHeight="1" spans="1:12">
      <c r="A59" s="22" t="s">
        <v>72</v>
      </c>
      <c r="B59" s="22"/>
      <c r="C59" s="20">
        <f t="shared" si="1"/>
        <v>20</v>
      </c>
      <c r="D59" s="22"/>
      <c r="E59" s="22"/>
      <c r="F59" s="22"/>
      <c r="G59" s="22"/>
      <c r="H59" s="22"/>
      <c r="I59" s="22">
        <f t="shared" ref="I59:I63" si="12">SUM(I60)</f>
        <v>2</v>
      </c>
      <c r="J59" s="22">
        <f t="shared" ref="J59:J63" si="13">SUM(J60)</f>
        <v>0</v>
      </c>
      <c r="K59" s="22">
        <f t="shared" ref="K59:K63" si="14">SUM(K60)</f>
        <v>18</v>
      </c>
      <c r="L59" s="22"/>
    </row>
    <row r="60" ht="15.75" customHeight="1" spans="1:12">
      <c r="A60" s="23"/>
      <c r="B60" s="23" t="s">
        <v>73</v>
      </c>
      <c r="C60" s="20">
        <f t="shared" si="1"/>
        <v>20</v>
      </c>
      <c r="D60" s="23"/>
      <c r="E60" s="28"/>
      <c r="F60" s="24"/>
      <c r="G60" s="24"/>
      <c r="H60" s="25"/>
      <c r="I60" s="27">
        <v>2</v>
      </c>
      <c r="J60" s="27"/>
      <c r="K60" s="24">
        <v>18</v>
      </c>
      <c r="L60" s="28"/>
    </row>
    <row r="61" ht="15.75" customHeight="1" spans="1:12">
      <c r="A61" s="22" t="s">
        <v>74</v>
      </c>
      <c r="B61" s="22"/>
      <c r="C61" s="20">
        <f t="shared" si="1"/>
        <v>33</v>
      </c>
      <c r="D61" s="22"/>
      <c r="E61" s="22"/>
      <c r="F61" s="22"/>
      <c r="G61" s="22"/>
      <c r="H61" s="22"/>
      <c r="I61" s="22">
        <f t="shared" si="12"/>
        <v>16</v>
      </c>
      <c r="J61" s="22">
        <f t="shared" si="13"/>
        <v>5</v>
      </c>
      <c r="K61" s="22">
        <f t="shared" si="14"/>
        <v>12</v>
      </c>
      <c r="L61" s="22"/>
    </row>
    <row r="62" ht="15.75" customHeight="1" spans="1:12">
      <c r="A62" s="23"/>
      <c r="B62" s="23" t="s">
        <v>75</v>
      </c>
      <c r="C62" s="20">
        <f t="shared" si="1"/>
        <v>33</v>
      </c>
      <c r="D62" s="23"/>
      <c r="E62" s="28"/>
      <c r="F62" s="24"/>
      <c r="G62" s="24"/>
      <c r="H62" s="25"/>
      <c r="I62" s="27">
        <v>16</v>
      </c>
      <c r="J62" s="27">
        <v>5</v>
      </c>
      <c r="K62" s="24">
        <v>12</v>
      </c>
      <c r="L62" s="28"/>
    </row>
    <row r="63" ht="15.75" customHeight="1" spans="1:12">
      <c r="A63" s="22" t="s">
        <v>76</v>
      </c>
      <c r="B63" s="22"/>
      <c r="C63" s="20">
        <f t="shared" si="1"/>
        <v>2</v>
      </c>
      <c r="D63" s="22"/>
      <c r="E63" s="22"/>
      <c r="F63" s="22"/>
      <c r="G63" s="22"/>
      <c r="H63" s="22"/>
      <c r="I63" s="22">
        <f t="shared" si="12"/>
        <v>2</v>
      </c>
      <c r="J63" s="22">
        <f t="shared" si="13"/>
        <v>0</v>
      </c>
      <c r="K63" s="22">
        <f t="shared" si="14"/>
        <v>0</v>
      </c>
      <c r="L63" s="22"/>
    </row>
    <row r="64" ht="15.75" customHeight="1" spans="1:12">
      <c r="A64" s="23"/>
      <c r="B64" s="23" t="s">
        <v>77</v>
      </c>
      <c r="C64" s="20">
        <f t="shared" si="1"/>
        <v>2</v>
      </c>
      <c r="D64" s="23"/>
      <c r="E64" s="28"/>
      <c r="F64" s="24"/>
      <c r="G64" s="24"/>
      <c r="H64" s="25"/>
      <c r="I64" s="27">
        <v>2</v>
      </c>
      <c r="J64" s="27"/>
      <c r="K64" s="24"/>
      <c r="L64" s="28"/>
    </row>
    <row r="65" s="2" customFormat="1" ht="15.75" customHeight="1" spans="1:12">
      <c r="A65" s="20" t="s">
        <v>78</v>
      </c>
      <c r="B65" s="20"/>
      <c r="C65" s="20">
        <f t="shared" si="1"/>
        <v>53629.3</v>
      </c>
      <c r="D65" s="20">
        <f t="shared" ref="D65:K65" si="15">D66+D86+D101+D110+D120+D128+D147+D164+D172+D181+D193+D199+D208+D218+D225+D232</f>
        <v>9100</v>
      </c>
      <c r="E65" s="20">
        <f t="shared" si="15"/>
        <v>24000</v>
      </c>
      <c r="F65" s="20">
        <f t="shared" si="15"/>
        <v>14000</v>
      </c>
      <c r="G65" s="20">
        <f t="shared" si="15"/>
        <v>3700</v>
      </c>
      <c r="H65" s="20">
        <f t="shared" si="15"/>
        <v>565.3</v>
      </c>
      <c r="I65" s="20">
        <f t="shared" si="15"/>
        <v>656</v>
      </c>
      <c r="J65" s="20">
        <f t="shared" si="15"/>
        <v>210</v>
      </c>
      <c r="K65" s="20">
        <f t="shared" si="15"/>
        <v>1398</v>
      </c>
      <c r="L65" s="20"/>
    </row>
    <row r="66" s="2" customFormat="1" ht="15.75" customHeight="1" spans="1:12">
      <c r="A66" s="20" t="s">
        <v>79</v>
      </c>
      <c r="B66" s="20"/>
      <c r="C66" s="20">
        <f t="shared" si="1"/>
        <v>5785</v>
      </c>
      <c r="D66" s="20">
        <f>D67+D68+D69+D70+D71</f>
        <v>1200</v>
      </c>
      <c r="E66" s="20">
        <f>E67+E68+E69+E70+E71</f>
        <v>3000</v>
      </c>
      <c r="F66" s="20">
        <f t="shared" ref="F66:H66" si="16">SUM(F67:F79)</f>
        <v>500</v>
      </c>
      <c r="G66" s="20">
        <f t="shared" si="16"/>
        <v>700</v>
      </c>
      <c r="H66" s="20">
        <f t="shared" si="16"/>
        <v>130</v>
      </c>
      <c r="I66" s="20">
        <f t="shared" ref="I66:J66" si="17">SUM(I67:I82)</f>
        <v>58</v>
      </c>
      <c r="J66" s="20">
        <f t="shared" si="17"/>
        <v>25</v>
      </c>
      <c r="K66" s="20">
        <f>SUM(K67:K85)</f>
        <v>172</v>
      </c>
      <c r="L66" s="20"/>
    </row>
    <row r="67" ht="25.5" customHeight="1" spans="1:12">
      <c r="A67" s="23"/>
      <c r="B67" s="23" t="s">
        <v>80</v>
      </c>
      <c r="C67" s="20">
        <f t="shared" si="1"/>
        <v>3069</v>
      </c>
      <c r="D67" s="23"/>
      <c r="E67" s="28">
        <v>3000</v>
      </c>
      <c r="F67" s="24"/>
      <c r="G67" s="24"/>
      <c r="H67" s="25"/>
      <c r="I67" s="27">
        <v>20</v>
      </c>
      <c r="J67" s="27">
        <v>5</v>
      </c>
      <c r="K67" s="24">
        <v>44</v>
      </c>
      <c r="L67" s="28" t="s">
        <v>19</v>
      </c>
    </row>
    <row r="68" ht="15.75" customHeight="1" spans="1:12">
      <c r="A68" s="23"/>
      <c r="B68" s="23" t="s">
        <v>81</v>
      </c>
      <c r="C68" s="20">
        <f t="shared" si="1"/>
        <v>538</v>
      </c>
      <c r="D68" s="28">
        <v>500</v>
      </c>
      <c r="E68" s="27"/>
      <c r="F68" s="24"/>
      <c r="G68" s="24"/>
      <c r="H68" s="25"/>
      <c r="I68" s="27">
        <v>4</v>
      </c>
      <c r="J68" s="27"/>
      <c r="K68" s="24">
        <v>34</v>
      </c>
      <c r="L68" s="23"/>
    </row>
    <row r="69" ht="15.75" customHeight="1" spans="1:12">
      <c r="A69" s="23"/>
      <c r="B69" s="23" t="s">
        <v>82</v>
      </c>
      <c r="C69" s="20">
        <f t="shared" ref="C69:C133" si="18">D69+E69+F69+G69+H69+I69+J69+K69</f>
        <v>134</v>
      </c>
      <c r="D69" s="28">
        <v>100</v>
      </c>
      <c r="E69" s="27"/>
      <c r="F69" s="24"/>
      <c r="G69" s="24"/>
      <c r="H69" s="25"/>
      <c r="I69" s="27">
        <v>12</v>
      </c>
      <c r="J69" s="27">
        <v>10</v>
      </c>
      <c r="K69" s="24">
        <v>12</v>
      </c>
      <c r="L69" s="23"/>
    </row>
    <row r="70" ht="15.75" customHeight="1" spans="1:12">
      <c r="A70" s="23"/>
      <c r="B70" s="23" t="s">
        <v>83</v>
      </c>
      <c r="C70" s="20">
        <f t="shared" si="18"/>
        <v>638</v>
      </c>
      <c r="D70" s="28">
        <v>500</v>
      </c>
      <c r="E70" s="27"/>
      <c r="F70" s="24"/>
      <c r="G70" s="24"/>
      <c r="H70" s="30">
        <v>130</v>
      </c>
      <c r="I70" s="27">
        <v>2</v>
      </c>
      <c r="J70" s="27"/>
      <c r="K70" s="24">
        <v>6</v>
      </c>
      <c r="L70" s="23"/>
    </row>
    <row r="71" ht="15.75" customHeight="1" spans="1:12">
      <c r="A71" s="23"/>
      <c r="B71" s="23" t="s">
        <v>84</v>
      </c>
      <c r="C71" s="20">
        <f t="shared" si="18"/>
        <v>124</v>
      </c>
      <c r="D71" s="28">
        <v>100</v>
      </c>
      <c r="E71" s="27"/>
      <c r="F71" s="24"/>
      <c r="G71" s="24"/>
      <c r="H71" s="25"/>
      <c r="I71" s="27">
        <v>6</v>
      </c>
      <c r="J71" s="27"/>
      <c r="K71" s="24">
        <v>18</v>
      </c>
      <c r="L71" s="23"/>
    </row>
    <row r="72" ht="15.75" customHeight="1" spans="1:12">
      <c r="A72" s="23"/>
      <c r="B72" s="23" t="s">
        <v>85</v>
      </c>
      <c r="C72" s="20">
        <f t="shared" si="18"/>
        <v>500</v>
      </c>
      <c r="D72" s="28"/>
      <c r="E72" s="27"/>
      <c r="F72" s="31">
        <v>500</v>
      </c>
      <c r="G72" s="24"/>
      <c r="H72" s="25"/>
      <c r="I72" s="24"/>
      <c r="J72" s="24"/>
      <c r="K72" s="24"/>
      <c r="L72" s="23"/>
    </row>
    <row r="73" ht="15.75" customHeight="1" spans="1:12">
      <c r="A73" s="23"/>
      <c r="B73" s="23" t="s">
        <v>86</v>
      </c>
      <c r="C73" s="20">
        <f t="shared" si="18"/>
        <v>100</v>
      </c>
      <c r="D73" s="28"/>
      <c r="E73" s="27"/>
      <c r="F73" s="24"/>
      <c r="G73" s="31">
        <v>100</v>
      </c>
      <c r="H73" s="25"/>
      <c r="I73" s="24"/>
      <c r="J73" s="24"/>
      <c r="K73" s="24"/>
      <c r="L73" s="23"/>
    </row>
    <row r="74" ht="15.75" customHeight="1" spans="1:12">
      <c r="A74" s="23"/>
      <c r="B74" s="23" t="s">
        <v>87</v>
      </c>
      <c r="C74" s="20">
        <f t="shared" si="18"/>
        <v>100</v>
      </c>
      <c r="D74" s="28"/>
      <c r="E74" s="27"/>
      <c r="F74" s="24"/>
      <c r="G74" s="31">
        <v>100</v>
      </c>
      <c r="H74" s="25"/>
      <c r="I74" s="24"/>
      <c r="J74" s="24"/>
      <c r="K74" s="24"/>
      <c r="L74" s="23"/>
    </row>
    <row r="75" ht="15.75" customHeight="1" spans="1:12">
      <c r="A75" s="23"/>
      <c r="B75" s="23" t="s">
        <v>88</v>
      </c>
      <c r="C75" s="20">
        <f t="shared" si="18"/>
        <v>100</v>
      </c>
      <c r="D75" s="28"/>
      <c r="E75" s="27"/>
      <c r="F75" s="24"/>
      <c r="G75" s="31">
        <v>100</v>
      </c>
      <c r="H75" s="25"/>
      <c r="I75" s="24"/>
      <c r="J75" s="24"/>
      <c r="K75" s="24"/>
      <c r="L75" s="23"/>
    </row>
    <row r="76" ht="15.75" customHeight="1" spans="1:12">
      <c r="A76" s="23"/>
      <c r="B76" s="23" t="s">
        <v>89</v>
      </c>
      <c r="C76" s="20">
        <f t="shared" si="18"/>
        <v>106</v>
      </c>
      <c r="D76" s="28"/>
      <c r="E76" s="27"/>
      <c r="F76" s="24"/>
      <c r="G76" s="31">
        <v>100</v>
      </c>
      <c r="H76" s="25"/>
      <c r="I76" s="24"/>
      <c r="J76" s="24"/>
      <c r="K76" s="24">
        <v>6</v>
      </c>
      <c r="L76" s="23"/>
    </row>
    <row r="77" ht="15.75" customHeight="1" spans="1:12">
      <c r="A77" s="23"/>
      <c r="B77" s="23" t="s">
        <v>90</v>
      </c>
      <c r="C77" s="20">
        <f t="shared" si="18"/>
        <v>100</v>
      </c>
      <c r="D77" s="28"/>
      <c r="E77" s="27"/>
      <c r="F77" s="24"/>
      <c r="G77" s="31">
        <v>100</v>
      </c>
      <c r="H77" s="25"/>
      <c r="I77" s="24"/>
      <c r="J77" s="24"/>
      <c r="K77" s="24"/>
      <c r="L77" s="23"/>
    </row>
    <row r="78" ht="15.75" customHeight="1" spans="1:12">
      <c r="A78" s="23"/>
      <c r="B78" s="23" t="s">
        <v>91</v>
      </c>
      <c r="C78" s="20">
        <f t="shared" si="18"/>
        <v>114</v>
      </c>
      <c r="D78" s="28"/>
      <c r="E78" s="27"/>
      <c r="F78" s="24"/>
      <c r="G78" s="31">
        <v>100</v>
      </c>
      <c r="H78" s="25"/>
      <c r="I78" s="27">
        <v>2</v>
      </c>
      <c r="J78" s="24"/>
      <c r="K78" s="24">
        <v>12</v>
      </c>
      <c r="L78" s="23"/>
    </row>
    <row r="79" ht="15.75" customHeight="1" spans="1:12">
      <c r="A79" s="23"/>
      <c r="B79" s="23" t="s">
        <v>92</v>
      </c>
      <c r="C79" s="20">
        <f t="shared" si="18"/>
        <v>100</v>
      </c>
      <c r="D79" s="28"/>
      <c r="E79" s="27"/>
      <c r="F79" s="24"/>
      <c r="G79" s="31">
        <v>100</v>
      </c>
      <c r="H79" s="25"/>
      <c r="I79" s="24"/>
      <c r="J79" s="24"/>
      <c r="K79" s="24"/>
      <c r="L79" s="23"/>
    </row>
    <row r="80" ht="15.75" customHeight="1" spans="1:12">
      <c r="A80" s="23"/>
      <c r="B80" s="23" t="s">
        <v>93</v>
      </c>
      <c r="C80" s="20">
        <f t="shared" si="18"/>
        <v>4</v>
      </c>
      <c r="D80" s="28"/>
      <c r="E80" s="27"/>
      <c r="F80" s="24"/>
      <c r="G80" s="31"/>
      <c r="H80" s="25"/>
      <c r="I80" s="27">
        <v>4</v>
      </c>
      <c r="J80" s="24"/>
      <c r="K80" s="24"/>
      <c r="L80" s="23"/>
    </row>
    <row r="81" ht="15.75" customHeight="1" spans="1:12">
      <c r="A81" s="23"/>
      <c r="B81" s="23" t="s">
        <v>94</v>
      </c>
      <c r="C81" s="20">
        <f t="shared" si="18"/>
        <v>6</v>
      </c>
      <c r="D81" s="28"/>
      <c r="E81" s="27"/>
      <c r="F81" s="24"/>
      <c r="G81" s="31"/>
      <c r="H81" s="25"/>
      <c r="I81" s="27">
        <v>6</v>
      </c>
      <c r="J81" s="24"/>
      <c r="K81" s="24"/>
      <c r="L81" s="23"/>
    </row>
    <row r="82" ht="15.75" customHeight="1" spans="1:12">
      <c r="A82" s="23"/>
      <c r="B82" s="23" t="s">
        <v>95</v>
      </c>
      <c r="C82" s="20">
        <f t="shared" si="18"/>
        <v>24</v>
      </c>
      <c r="D82" s="28"/>
      <c r="E82" s="27"/>
      <c r="F82" s="24"/>
      <c r="G82" s="31"/>
      <c r="H82" s="25"/>
      <c r="I82" s="27">
        <v>2</v>
      </c>
      <c r="J82" s="27">
        <v>10</v>
      </c>
      <c r="K82" s="24">
        <v>12</v>
      </c>
      <c r="L82" s="23"/>
    </row>
    <row r="83" ht="15.75" customHeight="1" spans="1:12">
      <c r="A83" s="23"/>
      <c r="B83" s="23" t="s">
        <v>96</v>
      </c>
      <c r="C83" s="20">
        <f t="shared" si="18"/>
        <v>16</v>
      </c>
      <c r="D83" s="28"/>
      <c r="E83" s="27"/>
      <c r="F83" s="24"/>
      <c r="G83" s="31"/>
      <c r="H83" s="25"/>
      <c r="I83" s="27"/>
      <c r="J83" s="27"/>
      <c r="K83" s="24">
        <v>16</v>
      </c>
      <c r="L83" s="23"/>
    </row>
    <row r="84" ht="15.75" customHeight="1" spans="1:12">
      <c r="A84" s="23"/>
      <c r="B84" s="23" t="s">
        <v>97</v>
      </c>
      <c r="C84" s="20">
        <f t="shared" si="18"/>
        <v>6</v>
      </c>
      <c r="D84" s="28"/>
      <c r="E84" s="27"/>
      <c r="F84" s="24"/>
      <c r="G84" s="31"/>
      <c r="H84" s="25"/>
      <c r="I84" s="27"/>
      <c r="J84" s="27"/>
      <c r="K84" s="24">
        <v>6</v>
      </c>
      <c r="L84" s="23"/>
    </row>
    <row r="85" ht="15.75" customHeight="1" spans="1:12">
      <c r="A85" s="23"/>
      <c r="B85" s="23" t="s">
        <v>98</v>
      </c>
      <c r="C85" s="20">
        <f t="shared" si="18"/>
        <v>6</v>
      </c>
      <c r="D85" s="28"/>
      <c r="E85" s="27"/>
      <c r="F85" s="24"/>
      <c r="G85" s="31"/>
      <c r="H85" s="25"/>
      <c r="I85" s="27"/>
      <c r="J85" s="27"/>
      <c r="K85" s="24">
        <v>6</v>
      </c>
      <c r="L85" s="23"/>
    </row>
    <row r="86" s="2" customFormat="1" ht="15.75" customHeight="1" spans="1:12">
      <c r="A86" s="20" t="s">
        <v>99</v>
      </c>
      <c r="B86" s="20"/>
      <c r="C86" s="20">
        <f t="shared" si="18"/>
        <v>133</v>
      </c>
      <c r="D86" s="20"/>
      <c r="E86" s="20"/>
      <c r="F86" s="20">
        <v>0</v>
      </c>
      <c r="G86" s="20">
        <v>0</v>
      </c>
      <c r="H86" s="20"/>
      <c r="I86" s="20">
        <f>SUM(I87:I100)</f>
        <v>34</v>
      </c>
      <c r="J86" s="20">
        <f t="shared" ref="J86:K86" si="19">SUM(J87:J100)</f>
        <v>5</v>
      </c>
      <c r="K86" s="20">
        <f t="shared" si="19"/>
        <v>94</v>
      </c>
      <c r="L86" s="20"/>
    </row>
    <row r="87" ht="15.75" customHeight="1" spans="1:12">
      <c r="A87" s="23"/>
      <c r="B87" s="23" t="s">
        <v>100</v>
      </c>
      <c r="C87" s="20">
        <f t="shared" si="18"/>
        <v>32</v>
      </c>
      <c r="D87" s="14"/>
      <c r="E87" s="14"/>
      <c r="F87" s="14"/>
      <c r="G87" s="14"/>
      <c r="H87" s="25"/>
      <c r="I87" s="27">
        <v>6</v>
      </c>
      <c r="J87" s="27"/>
      <c r="K87" s="24">
        <v>26</v>
      </c>
      <c r="L87" s="14"/>
    </row>
    <row r="88" ht="15.75" customHeight="1" spans="1:12">
      <c r="A88" s="23"/>
      <c r="B88" s="23" t="s">
        <v>101</v>
      </c>
      <c r="C88" s="20">
        <f t="shared" si="18"/>
        <v>5</v>
      </c>
      <c r="D88" s="14"/>
      <c r="E88" s="14"/>
      <c r="F88" s="14"/>
      <c r="G88" s="14"/>
      <c r="H88" s="25"/>
      <c r="I88" s="27"/>
      <c r="J88" s="27">
        <v>5</v>
      </c>
      <c r="K88" s="24"/>
      <c r="L88" s="14"/>
    </row>
    <row r="89" ht="15.75" customHeight="1" spans="1:12">
      <c r="A89" s="23"/>
      <c r="B89" s="23" t="s">
        <v>102</v>
      </c>
      <c r="C89" s="20">
        <f t="shared" si="18"/>
        <v>6</v>
      </c>
      <c r="D89" s="14"/>
      <c r="E89" s="14"/>
      <c r="F89" s="14"/>
      <c r="G89" s="14"/>
      <c r="H89" s="25"/>
      <c r="I89" s="27">
        <v>6</v>
      </c>
      <c r="J89" s="27"/>
      <c r="K89" s="24"/>
      <c r="L89" s="14"/>
    </row>
    <row r="90" ht="15.75" customHeight="1" spans="1:12">
      <c r="A90" s="23"/>
      <c r="B90" s="23" t="s">
        <v>103</v>
      </c>
      <c r="C90" s="20">
        <f t="shared" si="18"/>
        <v>2</v>
      </c>
      <c r="D90" s="14"/>
      <c r="E90" s="14"/>
      <c r="F90" s="14"/>
      <c r="G90" s="14"/>
      <c r="H90" s="25"/>
      <c r="I90" s="27">
        <v>2</v>
      </c>
      <c r="J90" s="27"/>
      <c r="K90" s="24"/>
      <c r="L90" s="14"/>
    </row>
    <row r="91" ht="15.75" customHeight="1" spans="1:12">
      <c r="A91" s="23"/>
      <c r="B91" s="23" t="s">
        <v>104</v>
      </c>
      <c r="C91" s="20">
        <f t="shared" si="18"/>
        <v>6</v>
      </c>
      <c r="D91" s="14"/>
      <c r="E91" s="14"/>
      <c r="F91" s="14"/>
      <c r="G91" s="14"/>
      <c r="H91" s="25"/>
      <c r="I91" s="27">
        <v>6</v>
      </c>
      <c r="J91" s="27"/>
      <c r="K91" s="24"/>
      <c r="L91" s="14"/>
    </row>
    <row r="92" ht="27.75" customHeight="1" spans="1:12">
      <c r="A92" s="23"/>
      <c r="B92" s="23" t="s">
        <v>105</v>
      </c>
      <c r="C92" s="20">
        <f t="shared" si="18"/>
        <v>2</v>
      </c>
      <c r="D92" s="14"/>
      <c r="E92" s="14"/>
      <c r="F92" s="14"/>
      <c r="G92" s="14"/>
      <c r="H92" s="25"/>
      <c r="I92" s="27">
        <v>2</v>
      </c>
      <c r="J92" s="27"/>
      <c r="K92" s="24"/>
      <c r="L92" s="14"/>
    </row>
    <row r="93" ht="15.75" customHeight="1" spans="1:12">
      <c r="A93" s="23"/>
      <c r="B93" s="23" t="s">
        <v>106</v>
      </c>
      <c r="C93" s="20">
        <f t="shared" si="18"/>
        <v>2</v>
      </c>
      <c r="D93" s="14"/>
      <c r="E93" s="14"/>
      <c r="F93" s="14"/>
      <c r="G93" s="14"/>
      <c r="H93" s="25"/>
      <c r="I93" s="27">
        <v>2</v>
      </c>
      <c r="J93" s="27"/>
      <c r="K93" s="24"/>
      <c r="L93" s="14"/>
    </row>
    <row r="94" ht="15.75" customHeight="1" spans="1:12">
      <c r="A94" s="23"/>
      <c r="B94" s="23" t="s">
        <v>107</v>
      </c>
      <c r="C94" s="20">
        <f t="shared" si="18"/>
        <v>2</v>
      </c>
      <c r="D94" s="14"/>
      <c r="E94" s="14"/>
      <c r="F94" s="14"/>
      <c r="G94" s="14"/>
      <c r="H94" s="25"/>
      <c r="I94" s="27">
        <v>2</v>
      </c>
      <c r="J94" s="27"/>
      <c r="K94" s="24"/>
      <c r="L94" s="14"/>
    </row>
    <row r="95" ht="15.75" customHeight="1" spans="1:12">
      <c r="A95" s="23"/>
      <c r="B95" s="23" t="s">
        <v>108</v>
      </c>
      <c r="C95" s="20">
        <f t="shared" si="18"/>
        <v>28</v>
      </c>
      <c r="D95" s="14"/>
      <c r="E95" s="14"/>
      <c r="F95" s="14"/>
      <c r="G95" s="14"/>
      <c r="H95" s="25"/>
      <c r="I95" s="27">
        <v>6</v>
      </c>
      <c r="J95" s="27"/>
      <c r="K95" s="24">
        <v>22</v>
      </c>
      <c r="L95" s="14"/>
    </row>
    <row r="96" ht="15.75" customHeight="1" spans="1:12">
      <c r="A96" s="23"/>
      <c r="B96" s="23" t="s">
        <v>109</v>
      </c>
      <c r="C96" s="20">
        <f t="shared" si="18"/>
        <v>6</v>
      </c>
      <c r="D96" s="14"/>
      <c r="E96" s="14"/>
      <c r="F96" s="14"/>
      <c r="G96" s="14"/>
      <c r="H96" s="25"/>
      <c r="I96" s="27"/>
      <c r="J96" s="27"/>
      <c r="K96" s="24">
        <v>6</v>
      </c>
      <c r="L96" s="14"/>
    </row>
    <row r="97" ht="15.75" customHeight="1" spans="1:12">
      <c r="A97" s="23"/>
      <c r="B97" s="23" t="s">
        <v>110</v>
      </c>
      <c r="C97" s="20">
        <f t="shared" si="18"/>
        <v>6</v>
      </c>
      <c r="D97" s="14"/>
      <c r="E97" s="14"/>
      <c r="F97" s="14"/>
      <c r="G97" s="14"/>
      <c r="H97" s="25"/>
      <c r="I97" s="27"/>
      <c r="J97" s="27"/>
      <c r="K97" s="24">
        <v>6</v>
      </c>
      <c r="L97" s="14"/>
    </row>
    <row r="98" ht="15.75" customHeight="1" spans="1:12">
      <c r="A98" s="23"/>
      <c r="B98" s="23" t="s">
        <v>111</v>
      </c>
      <c r="C98" s="20">
        <f t="shared" si="18"/>
        <v>6</v>
      </c>
      <c r="D98" s="14"/>
      <c r="E98" s="14"/>
      <c r="F98" s="14"/>
      <c r="G98" s="14"/>
      <c r="H98" s="25"/>
      <c r="I98" s="27"/>
      <c r="J98" s="27"/>
      <c r="K98" s="24">
        <v>6</v>
      </c>
      <c r="L98" s="14"/>
    </row>
    <row r="99" ht="15.75" customHeight="1" spans="1:12">
      <c r="A99" s="23"/>
      <c r="B99" s="23" t="s">
        <v>112</v>
      </c>
      <c r="C99" s="20">
        <f t="shared" si="18"/>
        <v>28</v>
      </c>
      <c r="D99" s="14"/>
      <c r="E99" s="14"/>
      <c r="F99" s="14"/>
      <c r="G99" s="14"/>
      <c r="H99" s="25"/>
      <c r="I99" s="27"/>
      <c r="J99" s="27"/>
      <c r="K99" s="24">
        <v>28</v>
      </c>
      <c r="L99" s="14"/>
    </row>
    <row r="100" ht="15.75" customHeight="1" spans="1:12">
      <c r="A100" s="23"/>
      <c r="B100" s="23" t="s">
        <v>113</v>
      </c>
      <c r="C100" s="32">
        <f t="shared" si="18"/>
        <v>2</v>
      </c>
      <c r="D100" s="24"/>
      <c r="E100" s="24"/>
      <c r="F100" s="24"/>
      <c r="G100" s="24"/>
      <c r="H100" s="25"/>
      <c r="I100" s="27">
        <v>2</v>
      </c>
      <c r="J100" s="24"/>
      <c r="K100" s="24"/>
      <c r="L100" s="24"/>
    </row>
    <row r="101" ht="15.75" customHeight="1" spans="1:12">
      <c r="A101" s="20" t="s">
        <v>114</v>
      </c>
      <c r="B101" s="20"/>
      <c r="C101" s="20">
        <f t="shared" si="18"/>
        <v>4910</v>
      </c>
      <c r="D101" s="20">
        <f>D102+D103+D104</f>
        <v>200</v>
      </c>
      <c r="E101" s="20">
        <f>E102+E103+E104</f>
        <v>3000</v>
      </c>
      <c r="F101" s="20">
        <f t="shared" ref="F101:J101" si="20">SUM(F102:F107)</f>
        <v>1500</v>
      </c>
      <c r="G101" s="20">
        <f t="shared" si="20"/>
        <v>0</v>
      </c>
      <c r="H101" s="20">
        <f t="shared" si="20"/>
        <v>0</v>
      </c>
      <c r="I101" s="20">
        <f t="shared" si="20"/>
        <v>60</v>
      </c>
      <c r="J101" s="20">
        <f t="shared" si="20"/>
        <v>0</v>
      </c>
      <c r="K101" s="20">
        <f>SUM(K102:K109)</f>
        <v>150</v>
      </c>
      <c r="L101" s="20"/>
    </row>
    <row r="102" ht="25.5" customHeight="1" spans="1:12">
      <c r="A102" s="23"/>
      <c r="B102" s="23" t="s">
        <v>115</v>
      </c>
      <c r="C102" s="20">
        <f t="shared" si="18"/>
        <v>3136</v>
      </c>
      <c r="D102" s="23"/>
      <c r="E102" s="28">
        <v>3000</v>
      </c>
      <c r="F102" s="24"/>
      <c r="G102" s="24"/>
      <c r="H102" s="25"/>
      <c r="I102" s="27">
        <v>42</v>
      </c>
      <c r="J102" s="25"/>
      <c r="K102" s="24">
        <v>94</v>
      </c>
      <c r="L102" s="28" t="s">
        <v>116</v>
      </c>
    </row>
    <row r="103" ht="15.75" customHeight="1" spans="1:12">
      <c r="A103" s="23"/>
      <c r="B103" s="23" t="s">
        <v>117</v>
      </c>
      <c r="C103" s="20">
        <f t="shared" si="18"/>
        <v>108</v>
      </c>
      <c r="D103" s="28">
        <v>100</v>
      </c>
      <c r="E103" s="27"/>
      <c r="F103" s="24"/>
      <c r="G103" s="24"/>
      <c r="H103" s="25"/>
      <c r="I103" s="33">
        <v>2</v>
      </c>
      <c r="J103" s="25"/>
      <c r="K103" s="24">
        <v>6</v>
      </c>
      <c r="L103" s="23"/>
    </row>
    <row r="104" ht="15.75" customHeight="1" spans="1:12">
      <c r="A104" s="23"/>
      <c r="B104" s="23" t="s">
        <v>118</v>
      </c>
      <c r="C104" s="20">
        <f t="shared" si="18"/>
        <v>130</v>
      </c>
      <c r="D104" s="28">
        <v>100</v>
      </c>
      <c r="E104" s="27"/>
      <c r="F104" s="24"/>
      <c r="G104" s="24"/>
      <c r="H104" s="25"/>
      <c r="I104" s="33">
        <v>12</v>
      </c>
      <c r="J104" s="25"/>
      <c r="K104" s="24">
        <v>18</v>
      </c>
      <c r="L104" s="23"/>
    </row>
    <row r="105" ht="15.75" customHeight="1" spans="1:12">
      <c r="A105" s="23"/>
      <c r="B105" s="23" t="s">
        <v>119</v>
      </c>
      <c r="C105" s="20">
        <f t="shared" si="18"/>
        <v>500</v>
      </c>
      <c r="D105" s="28"/>
      <c r="E105" s="27"/>
      <c r="F105" s="31">
        <v>500</v>
      </c>
      <c r="G105" s="24"/>
      <c r="H105" s="25"/>
      <c r="I105" s="25"/>
      <c r="J105" s="25"/>
      <c r="K105" s="24"/>
      <c r="L105" s="23"/>
    </row>
    <row r="106" ht="15.75" customHeight="1" spans="1:12">
      <c r="A106" s="23"/>
      <c r="B106" s="23" t="s">
        <v>120</v>
      </c>
      <c r="C106" s="20">
        <f t="shared" si="18"/>
        <v>502</v>
      </c>
      <c r="D106" s="28"/>
      <c r="E106" s="27"/>
      <c r="F106" s="31">
        <v>500</v>
      </c>
      <c r="G106" s="24"/>
      <c r="H106" s="25"/>
      <c r="I106" s="33">
        <v>2</v>
      </c>
      <c r="J106" s="25"/>
      <c r="K106" s="24"/>
      <c r="L106" s="23"/>
    </row>
    <row r="107" ht="15.75" customHeight="1" spans="1:12">
      <c r="A107" s="23"/>
      <c r="B107" s="23" t="s">
        <v>121</v>
      </c>
      <c r="C107" s="20">
        <f t="shared" si="18"/>
        <v>502</v>
      </c>
      <c r="D107" s="28"/>
      <c r="E107" s="27"/>
      <c r="F107" s="31">
        <v>500</v>
      </c>
      <c r="G107" s="24"/>
      <c r="H107" s="25"/>
      <c r="I107" s="25">
        <v>2</v>
      </c>
      <c r="J107" s="25"/>
      <c r="K107" s="24"/>
      <c r="L107" s="23"/>
    </row>
    <row r="108" ht="15.75" customHeight="1" spans="1:12">
      <c r="A108" s="23"/>
      <c r="B108" s="23" t="s">
        <v>122</v>
      </c>
      <c r="C108" s="20">
        <f t="shared" si="18"/>
        <v>26</v>
      </c>
      <c r="D108" s="28"/>
      <c r="E108" s="27"/>
      <c r="F108" s="31"/>
      <c r="G108" s="24"/>
      <c r="H108" s="25"/>
      <c r="I108" s="25"/>
      <c r="J108" s="25"/>
      <c r="K108" s="24">
        <v>26</v>
      </c>
      <c r="L108" s="23"/>
    </row>
    <row r="109" ht="15.75" customHeight="1" spans="1:12">
      <c r="A109" s="23"/>
      <c r="B109" s="23" t="s">
        <v>123</v>
      </c>
      <c r="C109" s="20">
        <f t="shared" si="18"/>
        <v>6</v>
      </c>
      <c r="D109" s="28"/>
      <c r="E109" s="27"/>
      <c r="F109" s="31"/>
      <c r="G109" s="24"/>
      <c r="H109" s="25"/>
      <c r="I109" s="25"/>
      <c r="J109" s="25"/>
      <c r="K109" s="24">
        <v>6</v>
      </c>
      <c r="L109" s="23"/>
    </row>
    <row r="110" ht="15.75" customHeight="1" spans="1:12">
      <c r="A110" s="20" t="s">
        <v>124</v>
      </c>
      <c r="B110" s="20"/>
      <c r="C110" s="20">
        <f t="shared" si="18"/>
        <v>2539.5</v>
      </c>
      <c r="D110" s="20">
        <f>D111+D112</f>
        <v>1000</v>
      </c>
      <c r="E110" s="20"/>
      <c r="F110" s="20">
        <f>SUM(F111:F117)</f>
        <v>1000</v>
      </c>
      <c r="G110" s="20">
        <f>SUM(G111:G117)</f>
        <v>300</v>
      </c>
      <c r="H110" s="20">
        <f>SUM(H111:H117)</f>
        <v>185.5</v>
      </c>
      <c r="I110" s="20">
        <f t="shared" ref="I110:K110" si="21">SUM(I111:I119)</f>
        <v>26</v>
      </c>
      <c r="J110" s="20">
        <f t="shared" si="21"/>
        <v>10</v>
      </c>
      <c r="K110" s="20">
        <f t="shared" si="21"/>
        <v>18</v>
      </c>
      <c r="L110" s="20"/>
    </row>
    <row r="111" ht="15.75" customHeight="1" spans="1:12">
      <c r="A111" s="23"/>
      <c r="B111" s="23" t="s">
        <v>125</v>
      </c>
      <c r="C111" s="20">
        <f t="shared" si="18"/>
        <v>521</v>
      </c>
      <c r="D111" s="28">
        <v>500</v>
      </c>
      <c r="E111" s="27"/>
      <c r="F111" s="23"/>
      <c r="G111" s="24"/>
      <c r="H111" s="25"/>
      <c r="I111" s="27">
        <v>4</v>
      </c>
      <c r="J111" s="27">
        <v>5</v>
      </c>
      <c r="K111" s="24">
        <v>12</v>
      </c>
      <c r="L111" s="23"/>
    </row>
    <row r="112" ht="15.75" customHeight="1" spans="1:12">
      <c r="A112" s="23"/>
      <c r="B112" s="23" t="s">
        <v>126</v>
      </c>
      <c r="C112" s="20">
        <f t="shared" si="18"/>
        <v>508</v>
      </c>
      <c r="D112" s="28">
        <v>500</v>
      </c>
      <c r="E112" s="27"/>
      <c r="F112" s="23"/>
      <c r="G112" s="24"/>
      <c r="H112" s="25"/>
      <c r="I112" s="27">
        <v>2</v>
      </c>
      <c r="J112" s="27"/>
      <c r="K112" s="24">
        <v>6</v>
      </c>
      <c r="L112" s="23"/>
    </row>
    <row r="113" ht="15.75" customHeight="1" spans="1:12">
      <c r="A113" s="23"/>
      <c r="B113" s="23" t="s">
        <v>127</v>
      </c>
      <c r="C113" s="20">
        <f t="shared" si="18"/>
        <v>502</v>
      </c>
      <c r="D113" s="28"/>
      <c r="E113" s="27"/>
      <c r="F113" s="31">
        <v>500</v>
      </c>
      <c r="G113" s="24"/>
      <c r="H113" s="25"/>
      <c r="I113" s="24">
        <v>2</v>
      </c>
      <c r="J113" s="24"/>
      <c r="K113" s="24"/>
      <c r="L113" s="23"/>
    </row>
    <row r="114" ht="15.75" customHeight="1" spans="1:12">
      <c r="A114" s="23"/>
      <c r="B114" s="23" t="s">
        <v>128</v>
      </c>
      <c r="C114" s="20">
        <f t="shared" si="18"/>
        <v>685.5</v>
      </c>
      <c r="D114" s="28"/>
      <c r="E114" s="27"/>
      <c r="F114" s="31">
        <v>500</v>
      </c>
      <c r="G114" s="24"/>
      <c r="H114" s="25">
        <v>185.5</v>
      </c>
      <c r="I114" s="24"/>
      <c r="J114" s="24"/>
      <c r="K114" s="24"/>
      <c r="L114" s="23"/>
    </row>
    <row r="115" ht="15.75" customHeight="1" spans="1:12">
      <c r="A115" s="23"/>
      <c r="B115" s="23" t="s">
        <v>129</v>
      </c>
      <c r="C115" s="20">
        <f t="shared" si="18"/>
        <v>112</v>
      </c>
      <c r="D115" s="28"/>
      <c r="E115" s="27"/>
      <c r="F115" s="24"/>
      <c r="G115" s="31">
        <v>100</v>
      </c>
      <c r="H115" s="25"/>
      <c r="I115" s="24">
        <v>12</v>
      </c>
      <c r="J115" s="24"/>
      <c r="K115" s="24"/>
      <c r="L115" s="23"/>
    </row>
    <row r="116" ht="15.75" customHeight="1" spans="1:12">
      <c r="A116" s="23"/>
      <c r="B116" s="23" t="s">
        <v>130</v>
      </c>
      <c r="C116" s="20">
        <f t="shared" si="18"/>
        <v>102</v>
      </c>
      <c r="D116" s="28"/>
      <c r="E116" s="27"/>
      <c r="F116" s="24"/>
      <c r="G116" s="31">
        <v>100</v>
      </c>
      <c r="H116" s="25"/>
      <c r="I116" s="24">
        <v>2</v>
      </c>
      <c r="J116" s="24"/>
      <c r="K116" s="24"/>
      <c r="L116" s="23"/>
    </row>
    <row r="117" ht="15.75" customHeight="1" spans="1:12">
      <c r="A117" s="23"/>
      <c r="B117" s="23" t="s">
        <v>131</v>
      </c>
      <c r="C117" s="20">
        <f t="shared" si="18"/>
        <v>100</v>
      </c>
      <c r="D117" s="28"/>
      <c r="E117" s="27"/>
      <c r="F117" s="24"/>
      <c r="G117" s="31">
        <v>100</v>
      </c>
      <c r="H117" s="25"/>
      <c r="I117" s="24"/>
      <c r="J117" s="24"/>
      <c r="K117" s="24"/>
      <c r="L117" s="23"/>
    </row>
    <row r="118" ht="15.75" customHeight="1" spans="1:12">
      <c r="A118" s="23"/>
      <c r="B118" s="23" t="s">
        <v>132</v>
      </c>
      <c r="C118" s="20">
        <f t="shared" si="18"/>
        <v>7</v>
      </c>
      <c r="D118" s="28"/>
      <c r="E118" s="27"/>
      <c r="F118" s="24"/>
      <c r="G118" s="31"/>
      <c r="H118" s="25"/>
      <c r="I118" s="24">
        <v>2</v>
      </c>
      <c r="J118" s="24">
        <v>5</v>
      </c>
      <c r="K118" s="24"/>
      <c r="L118" s="23"/>
    </row>
    <row r="119" ht="15.75" customHeight="1" spans="1:12">
      <c r="A119" s="23"/>
      <c r="B119" s="23" t="s">
        <v>133</v>
      </c>
      <c r="C119" s="20">
        <f t="shared" si="18"/>
        <v>2</v>
      </c>
      <c r="D119" s="28"/>
      <c r="E119" s="27"/>
      <c r="F119" s="24"/>
      <c r="G119" s="31"/>
      <c r="H119" s="25"/>
      <c r="I119" s="24">
        <v>2</v>
      </c>
      <c r="J119" s="24"/>
      <c r="K119" s="24"/>
      <c r="L119" s="23"/>
    </row>
    <row r="120" ht="15.75" customHeight="1" spans="1:12">
      <c r="A120" s="20" t="s">
        <v>134</v>
      </c>
      <c r="B120" s="20"/>
      <c r="C120" s="20">
        <f t="shared" si="18"/>
        <v>4263</v>
      </c>
      <c r="D120" s="20"/>
      <c r="E120" s="20">
        <v>3000</v>
      </c>
      <c r="F120" s="20">
        <f>SUM(F121:F125)</f>
        <v>1000</v>
      </c>
      <c r="G120" s="20">
        <f>SUM(G121:G125)</f>
        <v>200</v>
      </c>
      <c r="H120" s="20"/>
      <c r="I120" s="20">
        <f t="shared" ref="I120:K120" si="22">SUM(I121:I127)</f>
        <v>18</v>
      </c>
      <c r="J120" s="20">
        <f t="shared" si="22"/>
        <v>5</v>
      </c>
      <c r="K120" s="20">
        <f t="shared" si="22"/>
        <v>40</v>
      </c>
      <c r="L120" s="20"/>
    </row>
    <row r="121" ht="31.5" customHeight="1" spans="1:12">
      <c r="A121" s="23"/>
      <c r="B121" s="23" t="s">
        <v>135</v>
      </c>
      <c r="C121" s="20">
        <f t="shared" si="18"/>
        <v>3031</v>
      </c>
      <c r="D121" s="23"/>
      <c r="E121" s="28">
        <v>3000</v>
      </c>
      <c r="F121" s="24"/>
      <c r="G121" s="24"/>
      <c r="H121" s="25"/>
      <c r="I121" s="27">
        <v>14</v>
      </c>
      <c r="J121" s="27">
        <v>5</v>
      </c>
      <c r="K121" s="24">
        <v>12</v>
      </c>
      <c r="L121" s="28" t="s">
        <v>35</v>
      </c>
    </row>
    <row r="122" ht="15.75" customHeight="1" spans="1:12">
      <c r="A122" s="23"/>
      <c r="B122" s="23" t="s">
        <v>136</v>
      </c>
      <c r="C122" s="20">
        <f t="shared" si="18"/>
        <v>512</v>
      </c>
      <c r="D122" s="23"/>
      <c r="E122" s="28"/>
      <c r="F122" s="31">
        <v>500</v>
      </c>
      <c r="G122" s="24"/>
      <c r="H122" s="25"/>
      <c r="I122" s="24"/>
      <c r="J122" s="24"/>
      <c r="K122" s="24">
        <v>12</v>
      </c>
      <c r="L122" s="28"/>
    </row>
    <row r="123" ht="15.75" customHeight="1" spans="1:12">
      <c r="A123" s="23"/>
      <c r="B123" s="23" t="s">
        <v>137</v>
      </c>
      <c r="C123" s="20">
        <f t="shared" si="18"/>
        <v>500</v>
      </c>
      <c r="D123" s="23"/>
      <c r="E123" s="28"/>
      <c r="F123" s="31">
        <v>500</v>
      </c>
      <c r="G123" s="24"/>
      <c r="H123" s="25"/>
      <c r="I123" s="24"/>
      <c r="J123" s="24"/>
      <c r="K123" s="24"/>
      <c r="L123" s="28"/>
    </row>
    <row r="124" ht="15.75" customHeight="1" spans="1:12">
      <c r="A124" s="23"/>
      <c r="B124" s="23" t="s">
        <v>138</v>
      </c>
      <c r="C124" s="20">
        <f t="shared" si="18"/>
        <v>100</v>
      </c>
      <c r="D124" s="23"/>
      <c r="E124" s="28"/>
      <c r="F124" s="24"/>
      <c r="G124" s="31">
        <v>100</v>
      </c>
      <c r="H124" s="25"/>
      <c r="I124" s="24"/>
      <c r="J124" s="24"/>
      <c r="K124" s="24"/>
      <c r="L124" s="28"/>
    </row>
    <row r="125" ht="15.75" customHeight="1" spans="1:12">
      <c r="A125" s="23"/>
      <c r="B125" s="23" t="s">
        <v>139</v>
      </c>
      <c r="C125" s="20">
        <f t="shared" si="18"/>
        <v>110</v>
      </c>
      <c r="D125" s="23"/>
      <c r="E125" s="28"/>
      <c r="F125" s="24"/>
      <c r="G125" s="31">
        <v>100</v>
      </c>
      <c r="H125" s="25"/>
      <c r="I125" s="24"/>
      <c r="J125" s="24"/>
      <c r="K125" s="24">
        <v>10</v>
      </c>
      <c r="L125" s="28"/>
    </row>
    <row r="126" ht="15.75" customHeight="1" spans="1:12">
      <c r="A126" s="23"/>
      <c r="B126" s="23" t="s">
        <v>140</v>
      </c>
      <c r="C126" s="20">
        <f t="shared" si="18"/>
        <v>8</v>
      </c>
      <c r="D126" s="23"/>
      <c r="E126" s="28"/>
      <c r="F126" s="24"/>
      <c r="G126" s="31"/>
      <c r="H126" s="25"/>
      <c r="I126" s="27">
        <v>2</v>
      </c>
      <c r="J126" s="24"/>
      <c r="K126" s="24">
        <v>6</v>
      </c>
      <c r="L126" s="28"/>
    </row>
    <row r="127" ht="15.75" customHeight="1" spans="1:12">
      <c r="A127" s="23"/>
      <c r="B127" s="23" t="s">
        <v>141</v>
      </c>
      <c r="C127" s="20">
        <f t="shared" si="18"/>
        <v>2</v>
      </c>
      <c r="D127" s="23"/>
      <c r="E127" s="28"/>
      <c r="F127" s="24"/>
      <c r="G127" s="31"/>
      <c r="H127" s="25"/>
      <c r="I127" s="27">
        <v>2</v>
      </c>
      <c r="J127" s="24"/>
      <c r="K127" s="24"/>
      <c r="L127" s="28"/>
    </row>
    <row r="128" ht="15.75" customHeight="1" spans="1:12">
      <c r="A128" s="20" t="s">
        <v>142</v>
      </c>
      <c r="B128" s="20"/>
      <c r="C128" s="20">
        <f t="shared" si="18"/>
        <v>5252</v>
      </c>
      <c r="D128" s="20">
        <f>D129+D130+D131</f>
        <v>1000</v>
      </c>
      <c r="E128" s="20">
        <f>E129+E130+E131</f>
        <v>3000</v>
      </c>
      <c r="F128" s="20">
        <f>SUM(F129:F137)</f>
        <v>500</v>
      </c>
      <c r="G128" s="20">
        <f>SUM(G129:G137)</f>
        <v>500</v>
      </c>
      <c r="H128" s="20"/>
      <c r="I128" s="20">
        <f t="shared" ref="I128:J128" si="23">SUM(I129:I142)</f>
        <v>92</v>
      </c>
      <c r="J128" s="20">
        <f t="shared" si="23"/>
        <v>20</v>
      </c>
      <c r="K128" s="20">
        <f>SUM(K129:K146)</f>
        <v>140</v>
      </c>
      <c r="L128" s="20"/>
    </row>
    <row r="129" ht="31.5" customHeight="1" spans="1:12">
      <c r="A129" s="23"/>
      <c r="B129" s="23" t="s">
        <v>143</v>
      </c>
      <c r="C129" s="20">
        <f t="shared" si="18"/>
        <v>3078</v>
      </c>
      <c r="D129" s="23"/>
      <c r="E129" s="28">
        <v>3000</v>
      </c>
      <c r="F129" s="24"/>
      <c r="G129" s="24"/>
      <c r="H129" s="25"/>
      <c r="I129" s="27">
        <v>32</v>
      </c>
      <c r="J129" s="24"/>
      <c r="K129" s="24">
        <v>46</v>
      </c>
      <c r="L129" s="28" t="s">
        <v>19</v>
      </c>
    </row>
    <row r="130" ht="15.75" customHeight="1" spans="1:12">
      <c r="A130" s="23"/>
      <c r="B130" s="23" t="s">
        <v>144</v>
      </c>
      <c r="C130" s="20">
        <f t="shared" si="18"/>
        <v>536</v>
      </c>
      <c r="D130" s="28">
        <v>500</v>
      </c>
      <c r="E130" s="27"/>
      <c r="F130" s="24"/>
      <c r="G130" s="24"/>
      <c r="H130" s="25"/>
      <c r="I130" s="24">
        <v>18</v>
      </c>
      <c r="J130" s="24"/>
      <c r="K130" s="24">
        <v>18</v>
      </c>
      <c r="L130" s="23"/>
    </row>
    <row r="131" ht="15.75" customHeight="1" spans="1:12">
      <c r="A131" s="23"/>
      <c r="B131" s="23" t="s">
        <v>145</v>
      </c>
      <c r="C131" s="20">
        <f t="shared" si="18"/>
        <v>554</v>
      </c>
      <c r="D131" s="28">
        <v>500</v>
      </c>
      <c r="E131" s="27"/>
      <c r="F131" s="24"/>
      <c r="G131" s="24"/>
      <c r="H131" s="25"/>
      <c r="I131" s="27">
        <v>24</v>
      </c>
      <c r="J131" s="24"/>
      <c r="K131" s="24">
        <v>30</v>
      </c>
      <c r="L131" s="23"/>
    </row>
    <row r="132" ht="15.75" customHeight="1" spans="1:12">
      <c r="A132" s="23"/>
      <c r="B132" s="23" t="s">
        <v>146</v>
      </c>
      <c r="C132" s="20">
        <f t="shared" si="18"/>
        <v>506</v>
      </c>
      <c r="D132" s="28"/>
      <c r="E132" s="27"/>
      <c r="F132" s="31">
        <v>500</v>
      </c>
      <c r="G132" s="24"/>
      <c r="H132" s="25"/>
      <c r="I132" s="24"/>
      <c r="J132" s="24"/>
      <c r="K132" s="24">
        <v>6</v>
      </c>
      <c r="L132" s="23"/>
    </row>
    <row r="133" ht="15.75" customHeight="1" spans="1:12">
      <c r="A133" s="23"/>
      <c r="B133" s="23" t="s">
        <v>147</v>
      </c>
      <c r="C133" s="20">
        <f t="shared" si="18"/>
        <v>100</v>
      </c>
      <c r="D133" s="28"/>
      <c r="E133" s="27"/>
      <c r="F133" s="24"/>
      <c r="G133" s="31">
        <v>100</v>
      </c>
      <c r="H133" s="25"/>
      <c r="I133" s="24"/>
      <c r="J133" s="24"/>
      <c r="K133" s="24"/>
      <c r="L133" s="23"/>
    </row>
    <row r="134" ht="15.75" customHeight="1" spans="1:12">
      <c r="A134" s="23"/>
      <c r="B134" s="23" t="s">
        <v>148</v>
      </c>
      <c r="C134" s="20">
        <f t="shared" ref="C134:C197" si="24">D134+E134+F134+G134+H134+I134+J134+K134</f>
        <v>100</v>
      </c>
      <c r="D134" s="28"/>
      <c r="E134" s="27"/>
      <c r="F134" s="24"/>
      <c r="G134" s="31">
        <v>100</v>
      </c>
      <c r="H134" s="25"/>
      <c r="I134" s="24"/>
      <c r="J134" s="24"/>
      <c r="K134" s="24"/>
      <c r="L134" s="23"/>
    </row>
    <row r="135" ht="15.75" customHeight="1" spans="1:12">
      <c r="A135" s="23"/>
      <c r="B135" s="23" t="s">
        <v>149</v>
      </c>
      <c r="C135" s="20">
        <f t="shared" si="24"/>
        <v>100</v>
      </c>
      <c r="D135" s="28"/>
      <c r="E135" s="27"/>
      <c r="F135" s="24"/>
      <c r="G135" s="31">
        <v>100</v>
      </c>
      <c r="H135" s="25"/>
      <c r="I135" s="24"/>
      <c r="J135" s="24"/>
      <c r="K135" s="24"/>
      <c r="L135" s="23"/>
    </row>
    <row r="136" ht="15.75" customHeight="1" spans="1:12">
      <c r="A136" s="23"/>
      <c r="B136" s="23" t="s">
        <v>150</v>
      </c>
      <c r="C136" s="20">
        <f t="shared" si="24"/>
        <v>100</v>
      </c>
      <c r="D136" s="28"/>
      <c r="E136" s="27"/>
      <c r="F136" s="24"/>
      <c r="G136" s="31">
        <v>100</v>
      </c>
      <c r="H136" s="25"/>
      <c r="I136" s="24"/>
      <c r="J136" s="24"/>
      <c r="K136" s="24"/>
      <c r="L136" s="23"/>
    </row>
    <row r="137" ht="15.75" customHeight="1" spans="1:12">
      <c r="A137" s="23"/>
      <c r="B137" s="23" t="s">
        <v>151</v>
      </c>
      <c r="C137" s="20">
        <f t="shared" si="24"/>
        <v>102</v>
      </c>
      <c r="D137" s="28"/>
      <c r="E137" s="27"/>
      <c r="F137" s="24"/>
      <c r="G137" s="31">
        <v>100</v>
      </c>
      <c r="H137" s="25"/>
      <c r="I137" s="27">
        <v>2</v>
      </c>
      <c r="J137" s="27"/>
      <c r="K137" s="24"/>
      <c r="L137" s="23"/>
    </row>
    <row r="138" ht="15.75" customHeight="1" spans="1:12">
      <c r="A138" s="23"/>
      <c r="B138" s="23" t="s">
        <v>152</v>
      </c>
      <c r="C138" s="20">
        <f t="shared" si="24"/>
        <v>5</v>
      </c>
      <c r="D138" s="28"/>
      <c r="E138" s="27"/>
      <c r="F138" s="24"/>
      <c r="G138" s="31"/>
      <c r="H138" s="25"/>
      <c r="I138" s="27"/>
      <c r="J138" s="27">
        <v>5</v>
      </c>
      <c r="K138" s="24"/>
      <c r="L138" s="23"/>
    </row>
    <row r="139" ht="15.75" customHeight="1" spans="1:12">
      <c r="A139" s="23"/>
      <c r="B139" s="23" t="s">
        <v>153</v>
      </c>
      <c r="C139" s="20">
        <f t="shared" si="24"/>
        <v>8</v>
      </c>
      <c r="D139" s="28"/>
      <c r="E139" s="27"/>
      <c r="F139" s="24"/>
      <c r="G139" s="31"/>
      <c r="H139" s="25"/>
      <c r="I139" s="27">
        <v>8</v>
      </c>
      <c r="J139" s="27"/>
      <c r="K139" s="24"/>
      <c r="L139" s="23"/>
    </row>
    <row r="140" ht="15.75" customHeight="1" spans="1:12">
      <c r="A140" s="23"/>
      <c r="B140" s="23" t="s">
        <v>154</v>
      </c>
      <c r="C140" s="20">
        <f t="shared" si="24"/>
        <v>2</v>
      </c>
      <c r="D140" s="28"/>
      <c r="E140" s="27"/>
      <c r="F140" s="24"/>
      <c r="G140" s="31"/>
      <c r="H140" s="25"/>
      <c r="I140" s="27">
        <v>2</v>
      </c>
      <c r="J140" s="27"/>
      <c r="K140" s="24"/>
      <c r="L140" s="23"/>
    </row>
    <row r="141" ht="15.75" customHeight="1" spans="1:12">
      <c r="A141" s="23"/>
      <c r="B141" s="23" t="s">
        <v>155</v>
      </c>
      <c r="C141" s="20">
        <f t="shared" si="24"/>
        <v>5</v>
      </c>
      <c r="D141" s="28"/>
      <c r="E141" s="27"/>
      <c r="F141" s="24"/>
      <c r="G141" s="31"/>
      <c r="H141" s="25"/>
      <c r="I141" s="27"/>
      <c r="J141" s="27">
        <v>5</v>
      </c>
      <c r="K141" s="24"/>
      <c r="L141" s="23"/>
    </row>
    <row r="142" ht="15.75" customHeight="1" spans="1:12">
      <c r="A142" s="23"/>
      <c r="B142" s="23" t="s">
        <v>156</v>
      </c>
      <c r="C142" s="20">
        <f t="shared" si="24"/>
        <v>16</v>
      </c>
      <c r="D142" s="28"/>
      <c r="E142" s="27"/>
      <c r="F142" s="24"/>
      <c r="G142" s="31"/>
      <c r="H142" s="25"/>
      <c r="I142" s="27">
        <v>6</v>
      </c>
      <c r="J142" s="27">
        <v>10</v>
      </c>
      <c r="K142" s="24"/>
      <c r="L142" s="23"/>
    </row>
    <row r="143" ht="15.75" customHeight="1" spans="1:12">
      <c r="A143" s="23"/>
      <c r="B143" s="23" t="s">
        <v>157</v>
      </c>
      <c r="C143" s="20">
        <f t="shared" si="24"/>
        <v>6</v>
      </c>
      <c r="D143" s="28"/>
      <c r="E143" s="27"/>
      <c r="F143" s="24"/>
      <c r="G143" s="31"/>
      <c r="H143" s="25"/>
      <c r="I143" s="27"/>
      <c r="J143" s="27"/>
      <c r="K143" s="24">
        <v>6</v>
      </c>
      <c r="L143" s="23"/>
    </row>
    <row r="144" ht="15.75" customHeight="1" spans="1:12">
      <c r="A144" s="23"/>
      <c r="B144" s="23" t="s">
        <v>158</v>
      </c>
      <c r="C144" s="20">
        <f t="shared" si="24"/>
        <v>16</v>
      </c>
      <c r="D144" s="28"/>
      <c r="E144" s="27"/>
      <c r="F144" s="24"/>
      <c r="G144" s="31"/>
      <c r="H144" s="25"/>
      <c r="I144" s="27"/>
      <c r="J144" s="27"/>
      <c r="K144" s="24">
        <v>16</v>
      </c>
      <c r="L144" s="23"/>
    </row>
    <row r="145" ht="15.75" customHeight="1" spans="1:12">
      <c r="A145" s="23"/>
      <c r="B145" s="23" t="s">
        <v>159</v>
      </c>
      <c r="C145" s="20">
        <f t="shared" si="24"/>
        <v>12</v>
      </c>
      <c r="D145" s="28"/>
      <c r="E145" s="27"/>
      <c r="F145" s="24"/>
      <c r="G145" s="31"/>
      <c r="H145" s="25"/>
      <c r="I145" s="27"/>
      <c r="J145" s="27"/>
      <c r="K145" s="24">
        <v>12</v>
      </c>
      <c r="L145" s="23"/>
    </row>
    <row r="146" ht="15.75" customHeight="1" spans="1:12">
      <c r="A146" s="23"/>
      <c r="B146" s="23" t="s">
        <v>150</v>
      </c>
      <c r="C146" s="20">
        <f t="shared" si="24"/>
        <v>6</v>
      </c>
      <c r="D146" s="28"/>
      <c r="E146" s="27"/>
      <c r="F146" s="24"/>
      <c r="G146" s="31"/>
      <c r="H146" s="25"/>
      <c r="I146" s="27"/>
      <c r="J146" s="27"/>
      <c r="K146" s="24">
        <v>6</v>
      </c>
      <c r="L146" s="23"/>
    </row>
    <row r="147" ht="15.75" customHeight="1" spans="1:12">
      <c r="A147" s="20" t="s">
        <v>160</v>
      </c>
      <c r="B147" s="20"/>
      <c r="C147" s="20">
        <f t="shared" si="24"/>
        <v>6508</v>
      </c>
      <c r="D147" s="20">
        <f>D148+D149+D150</f>
        <v>1000</v>
      </c>
      <c r="E147" s="20">
        <f>E148+E149+E150</f>
        <v>3000</v>
      </c>
      <c r="F147" s="20">
        <f>SUM(F148:F155)</f>
        <v>2000</v>
      </c>
      <c r="G147" s="20">
        <f>SUM(G148:G155)</f>
        <v>100</v>
      </c>
      <c r="H147" s="20"/>
      <c r="I147" s="20">
        <f>SUM(I148:I162)</f>
        <v>124</v>
      </c>
      <c r="J147" s="20">
        <f>SUM(J148:J162)</f>
        <v>50</v>
      </c>
      <c r="K147" s="20">
        <f>SUM(K148:K163)</f>
        <v>234</v>
      </c>
      <c r="L147" s="20"/>
    </row>
    <row r="148" ht="25.5" customHeight="1" spans="1:12">
      <c r="A148" s="23"/>
      <c r="B148" s="23" t="s">
        <v>161</v>
      </c>
      <c r="C148" s="20">
        <f t="shared" si="24"/>
        <v>3093</v>
      </c>
      <c r="D148" s="23"/>
      <c r="E148" s="28">
        <v>3000</v>
      </c>
      <c r="F148" s="24"/>
      <c r="G148" s="24"/>
      <c r="H148" s="25"/>
      <c r="I148" s="27">
        <v>22</v>
      </c>
      <c r="J148" s="27">
        <v>15</v>
      </c>
      <c r="K148" s="24">
        <v>56</v>
      </c>
      <c r="L148" s="28" t="s">
        <v>19</v>
      </c>
    </row>
    <row r="149" ht="15.75" customHeight="1" spans="1:12">
      <c r="A149" s="23"/>
      <c r="B149" s="23" t="s">
        <v>162</v>
      </c>
      <c r="C149" s="20">
        <f t="shared" si="24"/>
        <v>547</v>
      </c>
      <c r="D149" s="28">
        <v>500</v>
      </c>
      <c r="E149" s="27"/>
      <c r="F149" s="24"/>
      <c r="G149" s="24"/>
      <c r="H149" s="25"/>
      <c r="I149" s="27">
        <v>30</v>
      </c>
      <c r="J149" s="27">
        <v>5</v>
      </c>
      <c r="K149" s="24">
        <v>12</v>
      </c>
      <c r="L149" s="23"/>
    </row>
    <row r="150" ht="15.75" customHeight="1" spans="1:12">
      <c r="A150" s="23"/>
      <c r="B150" s="23" t="s">
        <v>163</v>
      </c>
      <c r="C150" s="20">
        <f t="shared" si="24"/>
        <v>532</v>
      </c>
      <c r="D150" s="28">
        <v>500</v>
      </c>
      <c r="E150" s="27"/>
      <c r="F150" s="24"/>
      <c r="G150" s="24"/>
      <c r="H150" s="25"/>
      <c r="I150" s="27">
        <v>10</v>
      </c>
      <c r="J150" s="27"/>
      <c r="K150" s="24">
        <v>22</v>
      </c>
      <c r="L150" s="23"/>
    </row>
    <row r="151" ht="15.75" customHeight="1" spans="1:12">
      <c r="A151" s="23"/>
      <c r="B151" s="23" t="s">
        <v>164</v>
      </c>
      <c r="C151" s="20">
        <f t="shared" si="24"/>
        <v>506</v>
      </c>
      <c r="D151" s="28"/>
      <c r="E151" s="27"/>
      <c r="F151" s="31">
        <v>500</v>
      </c>
      <c r="G151" s="24"/>
      <c r="H151" s="25"/>
      <c r="I151" s="24"/>
      <c r="J151" s="24"/>
      <c r="K151" s="24">
        <v>6</v>
      </c>
      <c r="L151" s="23"/>
    </row>
    <row r="152" ht="15.75" customHeight="1" spans="1:12">
      <c r="A152" s="23"/>
      <c r="B152" s="23" t="s">
        <v>165</v>
      </c>
      <c r="C152" s="20">
        <f t="shared" si="24"/>
        <v>506</v>
      </c>
      <c r="D152" s="28"/>
      <c r="E152" s="27"/>
      <c r="F152" s="31">
        <v>500</v>
      </c>
      <c r="G152" s="24"/>
      <c r="H152" s="25"/>
      <c r="I152" s="24"/>
      <c r="J152" s="24"/>
      <c r="K152" s="24">
        <v>6</v>
      </c>
      <c r="L152" s="23"/>
    </row>
    <row r="153" ht="15.75" customHeight="1" spans="1:12">
      <c r="A153" s="23"/>
      <c r="B153" s="23" t="s">
        <v>166</v>
      </c>
      <c r="C153" s="20">
        <f t="shared" si="24"/>
        <v>506</v>
      </c>
      <c r="D153" s="28"/>
      <c r="E153" s="27"/>
      <c r="F153" s="31">
        <v>500</v>
      </c>
      <c r="G153" s="24"/>
      <c r="H153" s="25"/>
      <c r="I153" s="24"/>
      <c r="J153" s="24"/>
      <c r="K153" s="24">
        <v>6</v>
      </c>
      <c r="L153" s="23"/>
    </row>
    <row r="154" ht="15.75" customHeight="1" spans="1:12">
      <c r="A154" s="23"/>
      <c r="B154" s="23" t="s">
        <v>167</v>
      </c>
      <c r="C154" s="20">
        <f t="shared" si="24"/>
        <v>500</v>
      </c>
      <c r="D154" s="28"/>
      <c r="E154" s="27"/>
      <c r="F154" s="31">
        <v>500</v>
      </c>
      <c r="G154" s="24"/>
      <c r="H154" s="25"/>
      <c r="I154" s="24"/>
      <c r="J154" s="24"/>
      <c r="K154" s="24"/>
      <c r="L154" s="23"/>
    </row>
    <row r="155" ht="15.75" customHeight="1" spans="1:12">
      <c r="A155" s="23"/>
      <c r="B155" s="23" t="s">
        <v>168</v>
      </c>
      <c r="C155" s="20">
        <f t="shared" si="24"/>
        <v>100</v>
      </c>
      <c r="D155" s="28"/>
      <c r="E155" s="27"/>
      <c r="F155" s="24"/>
      <c r="G155" s="31">
        <v>100</v>
      </c>
      <c r="H155" s="25"/>
      <c r="I155" s="24"/>
      <c r="J155" s="24"/>
      <c r="K155" s="24"/>
      <c r="L155" s="23"/>
    </row>
    <row r="156" ht="15.75" customHeight="1" spans="1:12">
      <c r="A156" s="23"/>
      <c r="B156" s="23" t="s">
        <v>169</v>
      </c>
      <c r="C156" s="20">
        <f t="shared" si="24"/>
        <v>13</v>
      </c>
      <c r="D156" s="28"/>
      <c r="E156" s="27"/>
      <c r="F156" s="24"/>
      <c r="G156" s="31"/>
      <c r="H156" s="25"/>
      <c r="I156" s="27">
        <v>8</v>
      </c>
      <c r="J156" s="27">
        <v>5</v>
      </c>
      <c r="K156" s="24"/>
      <c r="L156" s="23"/>
    </row>
    <row r="157" ht="15.75" customHeight="1" spans="1:12">
      <c r="A157" s="23"/>
      <c r="B157" s="23" t="s">
        <v>170</v>
      </c>
      <c r="C157" s="20">
        <f t="shared" si="24"/>
        <v>27</v>
      </c>
      <c r="D157" s="28"/>
      <c r="E157" s="27"/>
      <c r="F157" s="24"/>
      <c r="G157" s="31"/>
      <c r="H157" s="25"/>
      <c r="I157" s="27">
        <v>16</v>
      </c>
      <c r="J157" s="27">
        <v>5</v>
      </c>
      <c r="K157" s="24">
        <v>6</v>
      </c>
      <c r="L157" s="23"/>
    </row>
    <row r="158" ht="15.75" customHeight="1" spans="1:12">
      <c r="A158" s="23"/>
      <c r="B158" s="23" t="s">
        <v>171</v>
      </c>
      <c r="C158" s="20">
        <f t="shared" si="24"/>
        <v>7</v>
      </c>
      <c r="D158" s="28"/>
      <c r="E158" s="27"/>
      <c r="F158" s="24"/>
      <c r="G158" s="31"/>
      <c r="H158" s="25"/>
      <c r="I158" s="27">
        <v>2</v>
      </c>
      <c r="J158" s="27">
        <v>5</v>
      </c>
      <c r="K158" s="24"/>
      <c r="L158" s="23"/>
    </row>
    <row r="159" ht="15.75" customHeight="1" spans="1:12">
      <c r="A159" s="23"/>
      <c r="B159" s="23" t="s">
        <v>172</v>
      </c>
      <c r="C159" s="20">
        <f t="shared" si="24"/>
        <v>63</v>
      </c>
      <c r="D159" s="28"/>
      <c r="E159" s="27"/>
      <c r="F159" s="24"/>
      <c r="G159" s="31"/>
      <c r="H159" s="25"/>
      <c r="I159" s="27">
        <v>8</v>
      </c>
      <c r="J159" s="27">
        <v>5</v>
      </c>
      <c r="K159" s="24">
        <v>50</v>
      </c>
      <c r="L159" s="23"/>
    </row>
    <row r="160" ht="15.75" customHeight="1" spans="1:12">
      <c r="A160" s="23"/>
      <c r="B160" s="23" t="s">
        <v>173</v>
      </c>
      <c r="C160" s="20">
        <f t="shared" si="24"/>
        <v>64</v>
      </c>
      <c r="D160" s="28"/>
      <c r="E160" s="27"/>
      <c r="F160" s="24"/>
      <c r="G160" s="31"/>
      <c r="H160" s="25"/>
      <c r="I160" s="27">
        <v>16</v>
      </c>
      <c r="J160" s="27"/>
      <c r="K160" s="24">
        <v>48</v>
      </c>
      <c r="L160" s="23"/>
    </row>
    <row r="161" ht="21" customHeight="1" spans="1:12">
      <c r="A161" s="23"/>
      <c r="B161" s="23" t="s">
        <v>174</v>
      </c>
      <c r="C161" s="34">
        <f t="shared" si="24"/>
        <v>18</v>
      </c>
      <c r="D161" s="28"/>
      <c r="E161" s="27"/>
      <c r="F161" s="24"/>
      <c r="G161" s="31"/>
      <c r="H161" s="25"/>
      <c r="I161" s="27">
        <v>8</v>
      </c>
      <c r="J161" s="27">
        <v>10</v>
      </c>
      <c r="K161" s="24"/>
      <c r="L161" s="23"/>
    </row>
    <row r="162" ht="22.9" customHeight="1" spans="1:12">
      <c r="A162" s="23"/>
      <c r="B162" s="23" t="s">
        <v>175</v>
      </c>
      <c r="C162" s="32">
        <f t="shared" si="24"/>
        <v>4</v>
      </c>
      <c r="D162" s="28"/>
      <c r="E162" s="27"/>
      <c r="F162" s="24"/>
      <c r="G162" s="31"/>
      <c r="H162" s="25"/>
      <c r="I162" s="27">
        <v>4</v>
      </c>
      <c r="J162" s="27"/>
      <c r="K162" s="24"/>
      <c r="L162" s="23"/>
    </row>
    <row r="163" ht="15.75" customHeight="1" spans="1:12">
      <c r="A163" s="23"/>
      <c r="B163" s="23" t="s">
        <v>176</v>
      </c>
      <c r="C163" s="20">
        <f t="shared" si="24"/>
        <v>22</v>
      </c>
      <c r="D163" s="28"/>
      <c r="E163" s="27"/>
      <c r="F163" s="24"/>
      <c r="G163" s="31"/>
      <c r="H163" s="25"/>
      <c r="I163" s="24"/>
      <c r="J163" s="27"/>
      <c r="K163" s="24">
        <v>22</v>
      </c>
      <c r="L163" s="23"/>
    </row>
    <row r="164" ht="15.75" customHeight="1" spans="1:12">
      <c r="A164" s="20" t="s">
        <v>177</v>
      </c>
      <c r="B164" s="20"/>
      <c r="C164" s="20">
        <f t="shared" si="24"/>
        <v>3035.5</v>
      </c>
      <c r="D164" s="20">
        <f>D165+D166</f>
        <v>1000</v>
      </c>
      <c r="E164" s="20"/>
      <c r="F164" s="20">
        <v>1500</v>
      </c>
      <c r="G164" s="20">
        <f>SUM(G165:G171)</f>
        <v>200</v>
      </c>
      <c r="H164" s="20">
        <f>SUM(H165:H171)</f>
        <v>225.5</v>
      </c>
      <c r="I164" s="20">
        <f>SUM(I165:I171)</f>
        <v>18</v>
      </c>
      <c r="J164" s="20">
        <f>SUM(J165:J171)</f>
        <v>30</v>
      </c>
      <c r="K164" s="20">
        <f>SUM(K165:K171)</f>
        <v>62</v>
      </c>
      <c r="L164" s="20"/>
    </row>
    <row r="165" ht="15.75" customHeight="1" spans="1:12">
      <c r="A165" s="23"/>
      <c r="B165" s="23" t="s">
        <v>178</v>
      </c>
      <c r="C165" s="20">
        <f t="shared" si="24"/>
        <v>524</v>
      </c>
      <c r="D165" s="28">
        <v>500</v>
      </c>
      <c r="E165" s="27"/>
      <c r="F165" s="24"/>
      <c r="G165" s="24"/>
      <c r="H165" s="25"/>
      <c r="I165" s="24"/>
      <c r="J165" s="24"/>
      <c r="K165" s="24">
        <v>24</v>
      </c>
      <c r="L165" s="23"/>
    </row>
    <row r="166" ht="15.75" customHeight="1" spans="1:12">
      <c r="A166" s="23"/>
      <c r="B166" s="23" t="s">
        <v>179</v>
      </c>
      <c r="C166" s="20">
        <f t="shared" si="24"/>
        <v>560</v>
      </c>
      <c r="D166" s="28">
        <v>500</v>
      </c>
      <c r="E166" s="27"/>
      <c r="F166" s="24"/>
      <c r="G166" s="24"/>
      <c r="H166" s="25"/>
      <c r="I166" s="27">
        <v>14</v>
      </c>
      <c r="J166" s="27">
        <v>30</v>
      </c>
      <c r="K166" s="24">
        <v>16</v>
      </c>
      <c r="L166" s="23"/>
    </row>
    <row r="167" ht="15.75" customHeight="1" spans="1:12">
      <c r="A167" s="23"/>
      <c r="B167" s="23" t="s">
        <v>180</v>
      </c>
      <c r="C167" s="20">
        <f t="shared" si="24"/>
        <v>500</v>
      </c>
      <c r="D167" s="28"/>
      <c r="E167" s="27"/>
      <c r="F167" s="31">
        <v>500</v>
      </c>
      <c r="G167" s="24"/>
      <c r="H167" s="25"/>
      <c r="I167" s="24"/>
      <c r="J167" s="24"/>
      <c r="K167" s="24"/>
      <c r="L167" s="23"/>
    </row>
    <row r="168" ht="15.75" customHeight="1" spans="1:12">
      <c r="A168" s="23"/>
      <c r="B168" s="23" t="s">
        <v>181</v>
      </c>
      <c r="C168" s="32">
        <v>674.5</v>
      </c>
      <c r="D168" s="28"/>
      <c r="E168" s="27"/>
      <c r="F168" s="31">
        <v>500</v>
      </c>
      <c r="G168" s="24"/>
      <c r="H168" s="25">
        <v>152.5</v>
      </c>
      <c r="I168" s="24"/>
      <c r="J168" s="24"/>
      <c r="K168" s="24">
        <v>22</v>
      </c>
      <c r="L168" s="23"/>
    </row>
    <row r="169" ht="15.75" customHeight="1" spans="1:12">
      <c r="A169" s="23"/>
      <c r="B169" s="23" t="s">
        <v>182</v>
      </c>
      <c r="C169" s="20">
        <f t="shared" si="24"/>
        <v>500</v>
      </c>
      <c r="D169" s="28"/>
      <c r="E169" s="27"/>
      <c r="F169" s="31">
        <v>500</v>
      </c>
      <c r="G169" s="24"/>
      <c r="H169" s="25"/>
      <c r="I169" s="24"/>
      <c r="J169" s="24"/>
      <c r="K169" s="24"/>
      <c r="L169" s="23"/>
    </row>
    <row r="170" ht="15.75" customHeight="1" spans="1:12">
      <c r="A170" s="23"/>
      <c r="B170" s="23" t="s">
        <v>183</v>
      </c>
      <c r="C170" s="20">
        <f t="shared" si="24"/>
        <v>175</v>
      </c>
      <c r="D170" s="28"/>
      <c r="E170" s="27"/>
      <c r="F170" s="24"/>
      <c r="G170" s="31">
        <v>100</v>
      </c>
      <c r="H170" s="25">
        <v>73</v>
      </c>
      <c r="I170" s="27">
        <v>2</v>
      </c>
      <c r="J170" s="24"/>
      <c r="K170" s="24"/>
      <c r="L170" s="23"/>
    </row>
    <row r="171" ht="15.75" customHeight="1" spans="1:12">
      <c r="A171" s="23"/>
      <c r="B171" s="23" t="s">
        <v>184</v>
      </c>
      <c r="C171" s="20">
        <f t="shared" si="24"/>
        <v>102</v>
      </c>
      <c r="D171" s="28"/>
      <c r="E171" s="27"/>
      <c r="F171" s="24"/>
      <c r="G171" s="31">
        <v>100</v>
      </c>
      <c r="H171" s="25"/>
      <c r="I171" s="27">
        <v>2</v>
      </c>
      <c r="J171" s="27"/>
      <c r="K171" s="24"/>
      <c r="L171" s="23"/>
    </row>
    <row r="172" ht="15.75" customHeight="1" spans="1:12">
      <c r="A172" s="20" t="s">
        <v>185</v>
      </c>
      <c r="B172" s="20"/>
      <c r="C172" s="20">
        <f t="shared" si="24"/>
        <v>1924</v>
      </c>
      <c r="D172" s="20">
        <f>D173+D174+D175</f>
        <v>1100</v>
      </c>
      <c r="E172" s="20"/>
      <c r="F172" s="20">
        <f>SUM(F173:F179)</f>
        <v>500</v>
      </c>
      <c r="G172" s="20">
        <f>SUM(G173:G179)</f>
        <v>300</v>
      </c>
      <c r="H172" s="20"/>
      <c r="I172" s="20">
        <f t="shared" ref="I172:K172" si="25">SUM(I173:I180)</f>
        <v>12</v>
      </c>
      <c r="J172" s="20">
        <f t="shared" si="25"/>
        <v>0</v>
      </c>
      <c r="K172" s="20">
        <f t="shared" si="25"/>
        <v>12</v>
      </c>
      <c r="L172" s="20"/>
    </row>
    <row r="173" ht="15.75" customHeight="1" spans="1:12">
      <c r="A173" s="23"/>
      <c r="B173" s="23" t="s">
        <v>186</v>
      </c>
      <c r="C173" s="20">
        <f t="shared" si="24"/>
        <v>504</v>
      </c>
      <c r="D173" s="28">
        <v>500</v>
      </c>
      <c r="E173" s="27"/>
      <c r="F173" s="24"/>
      <c r="G173" s="24"/>
      <c r="H173" s="25"/>
      <c r="I173" s="27">
        <v>4</v>
      </c>
      <c r="J173" s="24"/>
      <c r="K173" s="24"/>
      <c r="L173" s="23"/>
    </row>
    <row r="174" ht="15.75" customHeight="1" spans="1:12">
      <c r="A174" s="23"/>
      <c r="B174" s="23" t="s">
        <v>187</v>
      </c>
      <c r="C174" s="20">
        <f t="shared" si="24"/>
        <v>100</v>
      </c>
      <c r="D174" s="28">
        <v>100</v>
      </c>
      <c r="E174" s="27"/>
      <c r="F174" s="24"/>
      <c r="G174" s="24"/>
      <c r="H174" s="25"/>
      <c r="I174" s="24"/>
      <c r="J174" s="24"/>
      <c r="K174" s="24"/>
      <c r="L174" s="23"/>
    </row>
    <row r="175" ht="15.75" customHeight="1" spans="1:12">
      <c r="A175" s="23"/>
      <c r="B175" s="23" t="s">
        <v>188</v>
      </c>
      <c r="C175" s="20">
        <f t="shared" si="24"/>
        <v>500</v>
      </c>
      <c r="D175" s="28">
        <v>500</v>
      </c>
      <c r="E175" s="27"/>
      <c r="F175" s="24"/>
      <c r="G175" s="24"/>
      <c r="H175" s="25"/>
      <c r="I175" s="24"/>
      <c r="J175" s="24"/>
      <c r="K175" s="24"/>
      <c r="L175" s="23"/>
    </row>
    <row r="176" ht="15.75" customHeight="1" spans="1:12">
      <c r="A176" s="23"/>
      <c r="B176" s="23" t="s">
        <v>189</v>
      </c>
      <c r="C176" s="20">
        <f t="shared" si="24"/>
        <v>500</v>
      </c>
      <c r="D176" s="28"/>
      <c r="E176" s="27"/>
      <c r="F176" s="31">
        <v>500</v>
      </c>
      <c r="G176" s="24"/>
      <c r="H176" s="25"/>
      <c r="I176" s="24"/>
      <c r="J176" s="24"/>
      <c r="K176" s="24"/>
      <c r="L176" s="23"/>
    </row>
    <row r="177" ht="15.75" customHeight="1" spans="1:12">
      <c r="A177" s="23"/>
      <c r="B177" s="23" t="s">
        <v>190</v>
      </c>
      <c r="C177" s="20">
        <f t="shared" si="24"/>
        <v>106</v>
      </c>
      <c r="D177" s="28"/>
      <c r="E177" s="27"/>
      <c r="F177" s="24"/>
      <c r="G177" s="31">
        <v>100</v>
      </c>
      <c r="H177" s="25"/>
      <c r="I177" s="24">
        <v>6</v>
      </c>
      <c r="J177" s="24"/>
      <c r="K177" s="24"/>
      <c r="L177" s="23"/>
    </row>
    <row r="178" ht="15.75" customHeight="1" spans="1:12">
      <c r="A178" s="23"/>
      <c r="B178" s="23" t="s">
        <v>191</v>
      </c>
      <c r="C178" s="20">
        <f t="shared" si="24"/>
        <v>106</v>
      </c>
      <c r="D178" s="28"/>
      <c r="E178" s="27"/>
      <c r="F178" s="24"/>
      <c r="G178" s="31">
        <v>100</v>
      </c>
      <c r="H178" s="25"/>
      <c r="I178" s="24"/>
      <c r="J178" s="24"/>
      <c r="K178" s="24">
        <v>6</v>
      </c>
      <c r="L178" s="23"/>
    </row>
    <row r="179" ht="15.75" customHeight="1" spans="1:12">
      <c r="A179" s="23"/>
      <c r="B179" s="23" t="s">
        <v>192</v>
      </c>
      <c r="C179" s="20">
        <f t="shared" si="24"/>
        <v>100</v>
      </c>
      <c r="D179" s="28"/>
      <c r="E179" s="27"/>
      <c r="F179" s="24"/>
      <c r="G179" s="31">
        <v>100</v>
      </c>
      <c r="H179" s="25"/>
      <c r="I179" s="24"/>
      <c r="J179" s="24"/>
      <c r="K179" s="24"/>
      <c r="L179" s="23"/>
    </row>
    <row r="180" ht="15.75" customHeight="1" spans="1:12">
      <c r="A180" s="23"/>
      <c r="B180" s="23" t="s">
        <v>193</v>
      </c>
      <c r="C180" s="20">
        <f t="shared" si="24"/>
        <v>8</v>
      </c>
      <c r="D180" s="28"/>
      <c r="E180" s="27"/>
      <c r="F180" s="24"/>
      <c r="G180" s="31"/>
      <c r="H180" s="25"/>
      <c r="I180" s="24">
        <v>2</v>
      </c>
      <c r="J180" s="24"/>
      <c r="K180" s="24">
        <v>6</v>
      </c>
      <c r="L180" s="23"/>
    </row>
    <row r="181" ht="15.75" customHeight="1" spans="1:12">
      <c r="A181" s="20" t="s">
        <v>194</v>
      </c>
      <c r="B181" s="20"/>
      <c r="C181" s="20">
        <f t="shared" si="24"/>
        <v>4573.3</v>
      </c>
      <c r="D181" s="20">
        <f>D182+D183</f>
        <v>500</v>
      </c>
      <c r="E181" s="20">
        <f>E182+E183</f>
        <v>3000</v>
      </c>
      <c r="F181" s="20">
        <f t="shared" ref="F181:H181" si="26">SUM(F182:F188)</f>
        <v>500</v>
      </c>
      <c r="G181" s="20">
        <f t="shared" si="26"/>
        <v>400</v>
      </c>
      <c r="H181" s="20">
        <f t="shared" si="26"/>
        <v>24.3</v>
      </c>
      <c r="I181" s="20">
        <f t="shared" ref="I181:J181" si="27">SUM(I182:I191)</f>
        <v>48</v>
      </c>
      <c r="J181" s="20">
        <f t="shared" si="27"/>
        <v>5</v>
      </c>
      <c r="K181" s="20">
        <f>SUM(K182:K192)</f>
        <v>96</v>
      </c>
      <c r="L181" s="20"/>
    </row>
    <row r="182" ht="15.75" customHeight="1" spans="1:12">
      <c r="A182" s="23"/>
      <c r="B182" s="23" t="s">
        <v>195</v>
      </c>
      <c r="C182" s="20">
        <f t="shared" si="24"/>
        <v>3026</v>
      </c>
      <c r="D182" s="23"/>
      <c r="E182" s="28">
        <v>3000</v>
      </c>
      <c r="F182" s="24"/>
      <c r="G182" s="24"/>
      <c r="H182" s="25"/>
      <c r="I182" s="27">
        <v>2</v>
      </c>
      <c r="J182" s="27"/>
      <c r="K182" s="24">
        <v>24</v>
      </c>
      <c r="L182" s="28" t="s">
        <v>19</v>
      </c>
    </row>
    <row r="183" ht="28.5" customHeight="1" spans="1:12">
      <c r="A183" s="23"/>
      <c r="B183" s="23" t="s">
        <v>196</v>
      </c>
      <c r="C183" s="20">
        <f t="shared" si="24"/>
        <v>549</v>
      </c>
      <c r="D183" s="28">
        <v>500</v>
      </c>
      <c r="E183" s="27"/>
      <c r="F183" s="24"/>
      <c r="G183" s="24"/>
      <c r="H183" s="25"/>
      <c r="I183" s="27">
        <v>10</v>
      </c>
      <c r="J183" s="27">
        <v>5</v>
      </c>
      <c r="K183" s="24">
        <v>34</v>
      </c>
      <c r="L183" s="23"/>
    </row>
    <row r="184" ht="15.75" customHeight="1" spans="1:12">
      <c r="A184" s="23"/>
      <c r="B184" s="23" t="s">
        <v>197</v>
      </c>
      <c r="C184" s="20">
        <f t="shared" si="24"/>
        <v>500</v>
      </c>
      <c r="D184" s="28"/>
      <c r="E184" s="27"/>
      <c r="F184" s="31">
        <v>500</v>
      </c>
      <c r="G184" s="24"/>
      <c r="H184" s="25"/>
      <c r="I184" s="24"/>
      <c r="J184" s="24"/>
      <c r="K184" s="24"/>
      <c r="L184" s="23"/>
    </row>
    <row r="185" ht="15.75" customHeight="1" spans="1:12">
      <c r="A185" s="23"/>
      <c r="B185" s="23" t="s">
        <v>198</v>
      </c>
      <c r="C185" s="20">
        <f t="shared" si="24"/>
        <v>100</v>
      </c>
      <c r="D185" s="28"/>
      <c r="E185" s="27"/>
      <c r="F185" s="24"/>
      <c r="G185" s="31">
        <v>100</v>
      </c>
      <c r="H185" s="25"/>
      <c r="I185" s="24"/>
      <c r="J185" s="24"/>
      <c r="K185" s="24"/>
      <c r="L185" s="23"/>
    </row>
    <row r="186" ht="15.75" customHeight="1" spans="1:12">
      <c r="A186" s="23"/>
      <c r="B186" s="23" t="s">
        <v>199</v>
      </c>
      <c r="C186" s="20">
        <f t="shared" si="24"/>
        <v>104</v>
      </c>
      <c r="D186" s="28"/>
      <c r="E186" s="27"/>
      <c r="F186" s="24"/>
      <c r="G186" s="31">
        <v>100</v>
      </c>
      <c r="H186" s="25"/>
      <c r="I186" s="27">
        <v>4</v>
      </c>
      <c r="J186" s="24"/>
      <c r="K186" s="24"/>
      <c r="L186" s="23"/>
    </row>
    <row r="187" ht="15.75" customHeight="1" spans="1:12">
      <c r="A187" s="23"/>
      <c r="B187" s="23" t="s">
        <v>200</v>
      </c>
      <c r="C187" s="20">
        <f t="shared" si="24"/>
        <v>130.3</v>
      </c>
      <c r="D187" s="28"/>
      <c r="E187" s="27"/>
      <c r="F187" s="24"/>
      <c r="G187" s="31">
        <v>100</v>
      </c>
      <c r="H187" s="25">
        <v>24.3</v>
      </c>
      <c r="I187" s="24"/>
      <c r="J187" s="24"/>
      <c r="K187" s="24">
        <v>6</v>
      </c>
      <c r="L187" s="23"/>
    </row>
    <row r="188" ht="15.75" customHeight="1" spans="1:12">
      <c r="A188" s="23"/>
      <c r="B188" s="23" t="s">
        <v>201</v>
      </c>
      <c r="C188" s="20">
        <f t="shared" si="24"/>
        <v>100</v>
      </c>
      <c r="D188" s="28"/>
      <c r="E188" s="27"/>
      <c r="F188" s="24"/>
      <c r="G188" s="31">
        <v>100</v>
      </c>
      <c r="H188" s="25"/>
      <c r="I188" s="24"/>
      <c r="J188" s="24"/>
      <c r="K188" s="24"/>
      <c r="L188" s="23"/>
    </row>
    <row r="189" ht="15.75" customHeight="1" spans="1:12">
      <c r="A189" s="23"/>
      <c r="B189" s="23" t="s">
        <v>202</v>
      </c>
      <c r="C189" s="20">
        <f t="shared" si="24"/>
        <v>2</v>
      </c>
      <c r="D189" s="27"/>
      <c r="E189" s="27"/>
      <c r="F189" s="24"/>
      <c r="G189" s="31"/>
      <c r="H189" s="25"/>
      <c r="I189" s="27">
        <v>2</v>
      </c>
      <c r="J189" s="27"/>
      <c r="K189" s="24"/>
      <c r="L189" s="23"/>
    </row>
    <row r="190" ht="15.75" customHeight="1" spans="1:12">
      <c r="A190" s="23"/>
      <c r="B190" s="23" t="s">
        <v>203</v>
      </c>
      <c r="C190" s="20">
        <f t="shared" si="24"/>
        <v>30</v>
      </c>
      <c r="D190" s="27"/>
      <c r="E190" s="27"/>
      <c r="F190" s="24"/>
      <c r="G190" s="31"/>
      <c r="H190" s="25"/>
      <c r="I190" s="27">
        <v>14</v>
      </c>
      <c r="J190" s="27"/>
      <c r="K190" s="24">
        <v>16</v>
      </c>
      <c r="L190" s="23"/>
    </row>
    <row r="191" ht="18.75" customHeight="1" spans="1:12">
      <c r="A191" s="23"/>
      <c r="B191" s="23" t="s">
        <v>204</v>
      </c>
      <c r="C191" s="32">
        <f t="shared" si="24"/>
        <v>16</v>
      </c>
      <c r="D191" s="28"/>
      <c r="E191" s="27"/>
      <c r="F191" s="24"/>
      <c r="G191" s="31"/>
      <c r="H191" s="25"/>
      <c r="I191" s="27">
        <v>16</v>
      </c>
      <c r="J191" s="24"/>
      <c r="K191" s="24"/>
      <c r="L191" s="23"/>
    </row>
    <row r="192" s="3" customFormat="1" ht="26.25" customHeight="1" spans="1:12">
      <c r="A192" s="35"/>
      <c r="B192" s="35" t="s">
        <v>205</v>
      </c>
      <c r="C192" s="32">
        <f t="shared" si="24"/>
        <v>16</v>
      </c>
      <c r="D192" s="36"/>
      <c r="E192" s="37"/>
      <c r="F192" s="38"/>
      <c r="G192" s="39"/>
      <c r="H192" s="40"/>
      <c r="I192" s="37"/>
      <c r="J192" s="38"/>
      <c r="K192" s="38">
        <v>16</v>
      </c>
      <c r="L192" s="35"/>
    </row>
    <row r="193" ht="18.75" customHeight="1" spans="1:12">
      <c r="A193" s="20" t="s">
        <v>206</v>
      </c>
      <c r="B193" s="20"/>
      <c r="C193" s="20">
        <f t="shared" si="24"/>
        <v>3948</v>
      </c>
      <c r="D193" s="20"/>
      <c r="E193" s="20">
        <v>3000</v>
      </c>
      <c r="F193" s="20">
        <f t="shared" ref="F193:K193" si="28">SUM(F194:F198)</f>
        <v>500</v>
      </c>
      <c r="G193" s="20">
        <f t="shared" si="28"/>
        <v>300</v>
      </c>
      <c r="H193" s="20"/>
      <c r="I193" s="20">
        <f t="shared" si="28"/>
        <v>32</v>
      </c>
      <c r="J193" s="20">
        <f t="shared" si="28"/>
        <v>30</v>
      </c>
      <c r="K193" s="20">
        <f t="shared" si="28"/>
        <v>86</v>
      </c>
      <c r="L193" s="20"/>
    </row>
    <row r="194" ht="22.5" customHeight="1" spans="1:12">
      <c r="A194" s="23"/>
      <c r="B194" s="23" t="s">
        <v>207</v>
      </c>
      <c r="C194" s="20">
        <f t="shared" si="24"/>
        <v>3128</v>
      </c>
      <c r="D194" s="23"/>
      <c r="E194" s="28">
        <v>3000</v>
      </c>
      <c r="F194" s="24"/>
      <c r="G194" s="24"/>
      <c r="H194" s="25"/>
      <c r="I194" s="27">
        <v>24</v>
      </c>
      <c r="J194" s="27">
        <v>30</v>
      </c>
      <c r="K194" s="24">
        <v>74</v>
      </c>
      <c r="L194" s="28" t="s">
        <v>116</v>
      </c>
    </row>
    <row r="195" ht="18" customHeight="1" spans="1:12">
      <c r="A195" s="23"/>
      <c r="B195" s="23" t="s">
        <v>208</v>
      </c>
      <c r="C195" s="20">
        <f t="shared" si="24"/>
        <v>506</v>
      </c>
      <c r="D195" s="23"/>
      <c r="E195" s="28"/>
      <c r="F195" s="31">
        <v>500</v>
      </c>
      <c r="G195" s="24"/>
      <c r="H195" s="25"/>
      <c r="I195" s="24"/>
      <c r="J195" s="24"/>
      <c r="K195" s="24">
        <v>6</v>
      </c>
      <c r="L195" s="28"/>
    </row>
    <row r="196" ht="15.75" customHeight="1" spans="1:12">
      <c r="A196" s="23"/>
      <c r="B196" s="23" t="s">
        <v>209</v>
      </c>
      <c r="C196" s="20">
        <f t="shared" si="24"/>
        <v>106</v>
      </c>
      <c r="D196" s="23"/>
      <c r="E196" s="28"/>
      <c r="F196" s="24"/>
      <c r="G196" s="31">
        <v>100</v>
      </c>
      <c r="H196" s="25"/>
      <c r="I196" s="24"/>
      <c r="J196" s="24"/>
      <c r="K196" s="24">
        <v>6</v>
      </c>
      <c r="L196" s="28"/>
    </row>
    <row r="197" ht="15.75" customHeight="1" spans="1:12">
      <c r="A197" s="23"/>
      <c r="B197" s="23" t="s">
        <v>210</v>
      </c>
      <c r="C197" s="20">
        <f t="shared" si="24"/>
        <v>100</v>
      </c>
      <c r="D197" s="23"/>
      <c r="E197" s="28"/>
      <c r="F197" s="24"/>
      <c r="G197" s="31">
        <v>100</v>
      </c>
      <c r="H197" s="25"/>
      <c r="I197" s="24"/>
      <c r="J197" s="24"/>
      <c r="K197" s="24"/>
      <c r="L197" s="28"/>
    </row>
    <row r="198" ht="15.75" customHeight="1" spans="1:12">
      <c r="A198" s="23"/>
      <c r="B198" s="23" t="s">
        <v>211</v>
      </c>
      <c r="C198" s="20">
        <f t="shared" ref="C198:C221" si="29">D198+E198+F198+G198+H198+I198+J198+K198</f>
        <v>108</v>
      </c>
      <c r="D198" s="23"/>
      <c r="E198" s="28"/>
      <c r="F198" s="24"/>
      <c r="G198" s="31">
        <v>100</v>
      </c>
      <c r="H198" s="25"/>
      <c r="I198" s="27">
        <v>8</v>
      </c>
      <c r="J198" s="24"/>
      <c r="K198" s="24"/>
      <c r="L198" s="28"/>
    </row>
    <row r="199" ht="15.75" customHeight="1" spans="1:12">
      <c r="A199" s="20" t="s">
        <v>212</v>
      </c>
      <c r="B199" s="20"/>
      <c r="C199" s="20">
        <f t="shared" si="29"/>
        <v>3266</v>
      </c>
      <c r="D199" s="20">
        <f>D200</f>
        <v>100</v>
      </c>
      <c r="E199" s="20"/>
      <c r="F199" s="20">
        <v>3000</v>
      </c>
      <c r="G199" s="20">
        <v>100</v>
      </c>
      <c r="H199" s="20"/>
      <c r="I199" s="20">
        <v>2</v>
      </c>
      <c r="J199" s="20"/>
      <c r="K199" s="20">
        <v>64</v>
      </c>
      <c r="L199" s="20"/>
    </row>
    <row r="200" ht="15.75" customHeight="1" spans="1:12">
      <c r="A200" s="23"/>
      <c r="B200" s="23" t="s">
        <v>213</v>
      </c>
      <c r="C200" s="20">
        <f t="shared" si="29"/>
        <v>120</v>
      </c>
      <c r="D200" s="28">
        <v>100</v>
      </c>
      <c r="E200" s="27"/>
      <c r="F200" s="24"/>
      <c r="G200" s="24"/>
      <c r="H200" s="25"/>
      <c r="I200" s="24">
        <v>2</v>
      </c>
      <c r="J200" s="24"/>
      <c r="K200" s="24">
        <v>18</v>
      </c>
      <c r="L200" s="23"/>
    </row>
    <row r="201" ht="15.75" customHeight="1" spans="1:12">
      <c r="A201" s="23"/>
      <c r="B201" s="23" t="s">
        <v>214</v>
      </c>
      <c r="C201" s="20">
        <f t="shared" si="29"/>
        <v>512</v>
      </c>
      <c r="D201" s="28"/>
      <c r="E201" s="27"/>
      <c r="F201" s="31">
        <v>500</v>
      </c>
      <c r="G201" s="24"/>
      <c r="H201" s="25"/>
      <c r="I201" s="24"/>
      <c r="J201" s="24"/>
      <c r="K201" s="24">
        <v>12</v>
      </c>
      <c r="L201" s="23"/>
    </row>
    <row r="202" ht="15.75" customHeight="1" spans="1:12">
      <c r="A202" s="23"/>
      <c r="B202" s="23" t="s">
        <v>215</v>
      </c>
      <c r="C202" s="20">
        <f t="shared" si="29"/>
        <v>522</v>
      </c>
      <c r="D202" s="28"/>
      <c r="E202" s="27"/>
      <c r="F202" s="31">
        <v>500</v>
      </c>
      <c r="G202" s="24"/>
      <c r="H202" s="25"/>
      <c r="I202" s="24"/>
      <c r="J202" s="24"/>
      <c r="K202" s="24">
        <v>22</v>
      </c>
      <c r="L202" s="23"/>
    </row>
    <row r="203" ht="15.75" customHeight="1" spans="1:12">
      <c r="A203" s="23"/>
      <c r="B203" s="23" t="s">
        <v>216</v>
      </c>
      <c r="C203" s="20">
        <f t="shared" si="29"/>
        <v>506</v>
      </c>
      <c r="D203" s="28"/>
      <c r="E203" s="27"/>
      <c r="F203" s="31">
        <v>500</v>
      </c>
      <c r="G203" s="24"/>
      <c r="H203" s="25"/>
      <c r="I203" s="24"/>
      <c r="J203" s="24"/>
      <c r="K203" s="24">
        <v>6</v>
      </c>
      <c r="L203" s="23"/>
    </row>
    <row r="204" ht="15.75" customHeight="1" spans="1:12">
      <c r="A204" s="23"/>
      <c r="B204" s="23" t="s">
        <v>217</v>
      </c>
      <c r="C204" s="20">
        <f t="shared" si="29"/>
        <v>506</v>
      </c>
      <c r="D204" s="28"/>
      <c r="E204" s="27"/>
      <c r="F204" s="31">
        <v>500</v>
      </c>
      <c r="G204" s="24"/>
      <c r="H204" s="25"/>
      <c r="I204" s="24"/>
      <c r="J204" s="24"/>
      <c r="K204" s="24">
        <v>6</v>
      </c>
      <c r="L204" s="23"/>
    </row>
    <row r="205" ht="15.75" customHeight="1" spans="1:12">
      <c r="A205" s="23"/>
      <c r="B205" s="23" t="s">
        <v>218</v>
      </c>
      <c r="C205" s="20">
        <f t="shared" si="29"/>
        <v>500</v>
      </c>
      <c r="D205" s="28"/>
      <c r="E205" s="27"/>
      <c r="F205" s="31">
        <v>500</v>
      </c>
      <c r="G205" s="24"/>
      <c r="H205" s="25"/>
      <c r="I205" s="24"/>
      <c r="J205" s="24"/>
      <c r="K205" s="24"/>
      <c r="L205" s="23"/>
    </row>
    <row r="206" ht="15.75" customHeight="1" spans="1:12">
      <c r="A206" s="23"/>
      <c r="B206" s="23" t="s">
        <v>219</v>
      </c>
      <c r="C206" s="20">
        <f t="shared" si="29"/>
        <v>500</v>
      </c>
      <c r="D206" s="28"/>
      <c r="E206" s="27"/>
      <c r="F206" s="31">
        <v>500</v>
      </c>
      <c r="G206" s="24"/>
      <c r="H206" s="25"/>
      <c r="I206" s="24"/>
      <c r="J206" s="24"/>
      <c r="K206" s="24"/>
      <c r="L206" s="23"/>
    </row>
    <row r="207" ht="15.75" customHeight="1" spans="1:12">
      <c r="A207" s="23"/>
      <c r="B207" s="23" t="s">
        <v>220</v>
      </c>
      <c r="C207" s="20">
        <f t="shared" si="29"/>
        <v>100</v>
      </c>
      <c r="D207" s="28"/>
      <c r="E207" s="27"/>
      <c r="F207" s="24"/>
      <c r="G207" s="31">
        <v>100</v>
      </c>
      <c r="H207" s="25"/>
      <c r="I207" s="24"/>
      <c r="J207" s="24"/>
      <c r="K207" s="24"/>
      <c r="L207" s="23"/>
    </row>
    <row r="208" ht="15.75" customHeight="1" spans="1:12">
      <c r="A208" s="20" t="s">
        <v>221</v>
      </c>
      <c r="B208" s="20"/>
      <c r="C208" s="20">
        <f t="shared" si="29"/>
        <v>1025</v>
      </c>
      <c r="D208" s="20">
        <f>D209</f>
        <v>500</v>
      </c>
      <c r="E208" s="20"/>
      <c r="F208" s="20"/>
      <c r="G208" s="20">
        <f>SUM(G209:G213)</f>
        <v>400</v>
      </c>
      <c r="H208" s="20"/>
      <c r="I208" s="20">
        <f t="shared" ref="I208:J208" si="30">SUM(I209:I215)</f>
        <v>18</v>
      </c>
      <c r="J208" s="20">
        <f t="shared" si="30"/>
        <v>5</v>
      </c>
      <c r="K208" s="20">
        <f>SUM(K209:K217)</f>
        <v>102</v>
      </c>
      <c r="L208" s="20"/>
    </row>
    <row r="209" ht="15.75" customHeight="1" spans="1:12">
      <c r="A209" s="23"/>
      <c r="B209" s="23" t="s">
        <v>222</v>
      </c>
      <c r="C209" s="20">
        <f t="shared" si="29"/>
        <v>548</v>
      </c>
      <c r="D209" s="23">
        <v>500</v>
      </c>
      <c r="E209" s="27"/>
      <c r="F209" s="24"/>
      <c r="G209" s="24"/>
      <c r="H209" s="25"/>
      <c r="I209" s="27">
        <v>14</v>
      </c>
      <c r="J209" s="27"/>
      <c r="K209" s="24">
        <v>34</v>
      </c>
      <c r="L209" s="23"/>
    </row>
    <row r="210" ht="15.75" customHeight="1" spans="1:12">
      <c r="A210" s="23"/>
      <c r="B210" s="23" t="s">
        <v>223</v>
      </c>
      <c r="C210" s="20">
        <f t="shared" si="29"/>
        <v>100</v>
      </c>
      <c r="D210" s="23"/>
      <c r="E210" s="27"/>
      <c r="F210" s="24"/>
      <c r="G210" s="31">
        <v>100</v>
      </c>
      <c r="H210" s="25"/>
      <c r="I210" s="24"/>
      <c r="J210" s="24"/>
      <c r="K210" s="24"/>
      <c r="L210" s="23"/>
    </row>
    <row r="211" ht="15.75" customHeight="1" spans="1:12">
      <c r="A211" s="23"/>
      <c r="B211" s="23" t="s">
        <v>224</v>
      </c>
      <c r="C211" s="20">
        <f t="shared" si="29"/>
        <v>100</v>
      </c>
      <c r="D211" s="23"/>
      <c r="E211" s="27"/>
      <c r="F211" s="24"/>
      <c r="G211" s="31">
        <v>100</v>
      </c>
      <c r="H211" s="25"/>
      <c r="I211" s="24"/>
      <c r="J211" s="24"/>
      <c r="K211" s="24"/>
      <c r="L211" s="23"/>
    </row>
    <row r="212" ht="15.75" customHeight="1" spans="1:12">
      <c r="A212" s="23"/>
      <c r="B212" s="23" t="s">
        <v>225</v>
      </c>
      <c r="C212" s="20">
        <f t="shared" si="29"/>
        <v>108</v>
      </c>
      <c r="D212" s="23"/>
      <c r="E212" s="27"/>
      <c r="F212" s="24"/>
      <c r="G212" s="31">
        <v>100</v>
      </c>
      <c r="H212" s="25"/>
      <c r="I212" s="24">
        <v>2</v>
      </c>
      <c r="J212" s="24"/>
      <c r="K212" s="24">
        <v>6</v>
      </c>
      <c r="L212" s="23"/>
    </row>
    <row r="213" ht="15.75" customHeight="1" spans="1:12">
      <c r="A213" s="23"/>
      <c r="B213" s="23" t="s">
        <v>226</v>
      </c>
      <c r="C213" s="20">
        <f t="shared" si="29"/>
        <v>106</v>
      </c>
      <c r="D213" s="23"/>
      <c r="E213" s="27"/>
      <c r="F213" s="24"/>
      <c r="G213" s="31">
        <v>100</v>
      </c>
      <c r="H213" s="25"/>
      <c r="I213" s="24"/>
      <c r="J213" s="24"/>
      <c r="K213" s="24">
        <v>6</v>
      </c>
      <c r="L213" s="23"/>
    </row>
    <row r="214" ht="15.75" customHeight="1" spans="1:12">
      <c r="A214" s="23"/>
      <c r="B214" s="23" t="s">
        <v>227</v>
      </c>
      <c r="C214" s="20">
        <f t="shared" si="29"/>
        <v>2</v>
      </c>
      <c r="D214" s="23"/>
      <c r="E214" s="27"/>
      <c r="F214" s="24"/>
      <c r="G214" s="31"/>
      <c r="H214" s="25"/>
      <c r="I214" s="24">
        <v>2</v>
      </c>
      <c r="J214" s="24"/>
      <c r="K214" s="24"/>
      <c r="L214" s="23"/>
    </row>
    <row r="215" ht="21.75" customHeight="1" spans="1:12">
      <c r="A215" s="23"/>
      <c r="B215" s="23" t="s">
        <v>228</v>
      </c>
      <c r="C215" s="32">
        <f t="shared" si="29"/>
        <v>5</v>
      </c>
      <c r="D215" s="23"/>
      <c r="E215" s="27"/>
      <c r="F215" s="24"/>
      <c r="G215" s="31"/>
      <c r="H215" s="25"/>
      <c r="I215" s="24"/>
      <c r="J215" s="27">
        <v>5</v>
      </c>
      <c r="K215" s="24"/>
      <c r="L215" s="23"/>
    </row>
    <row r="216" ht="15.75" customHeight="1" spans="1:12">
      <c r="A216" s="23"/>
      <c r="B216" s="23" t="s">
        <v>229</v>
      </c>
      <c r="C216" s="32">
        <f t="shared" si="29"/>
        <v>44</v>
      </c>
      <c r="D216" s="23"/>
      <c r="E216" s="27"/>
      <c r="F216" s="24"/>
      <c r="G216" s="31"/>
      <c r="H216" s="25"/>
      <c r="I216" s="24"/>
      <c r="J216" s="27"/>
      <c r="K216" s="24">
        <v>44</v>
      </c>
      <c r="L216" s="23"/>
    </row>
    <row r="217" ht="15.75" customHeight="1" spans="1:12">
      <c r="A217" s="23"/>
      <c r="B217" s="23" t="s">
        <v>230</v>
      </c>
      <c r="C217" s="32">
        <f t="shared" si="29"/>
        <v>12</v>
      </c>
      <c r="D217" s="23"/>
      <c r="E217" s="27"/>
      <c r="F217" s="24"/>
      <c r="G217" s="31"/>
      <c r="H217" s="25"/>
      <c r="I217" s="24"/>
      <c r="J217" s="27"/>
      <c r="K217" s="24">
        <v>12</v>
      </c>
      <c r="L217" s="23"/>
    </row>
    <row r="218" ht="15.75" customHeight="1" spans="1:12">
      <c r="A218" s="20" t="s">
        <v>231</v>
      </c>
      <c r="B218" s="20"/>
      <c r="C218" s="32">
        <f t="shared" si="29"/>
        <v>1166</v>
      </c>
      <c r="D218" s="20">
        <v>500</v>
      </c>
      <c r="E218" s="20"/>
      <c r="F218" s="20">
        <v>500</v>
      </c>
      <c r="G218" s="20">
        <v>100</v>
      </c>
      <c r="H218" s="20"/>
      <c r="I218" s="20">
        <f>SUM(I219:I223)</f>
        <v>14</v>
      </c>
      <c r="J218" s="20"/>
      <c r="K218" s="20">
        <f>SUM(K219:K224)</f>
        <v>52</v>
      </c>
      <c r="L218" s="20"/>
    </row>
    <row r="219" ht="15.75" customHeight="1" spans="1:12">
      <c r="A219" s="23"/>
      <c r="B219" s="23" t="s">
        <v>232</v>
      </c>
      <c r="C219" s="32">
        <f t="shared" si="29"/>
        <v>546</v>
      </c>
      <c r="D219" s="28">
        <v>500</v>
      </c>
      <c r="E219" s="27"/>
      <c r="F219" s="24"/>
      <c r="G219" s="24"/>
      <c r="H219" s="25"/>
      <c r="I219" s="27">
        <v>6</v>
      </c>
      <c r="J219" s="24"/>
      <c r="K219" s="24">
        <v>40</v>
      </c>
      <c r="L219" s="23"/>
    </row>
    <row r="220" ht="27" customHeight="1" spans="1:12">
      <c r="A220" s="23"/>
      <c r="B220" s="23" t="s">
        <v>233</v>
      </c>
      <c r="C220" s="32">
        <f t="shared" si="29"/>
        <v>500</v>
      </c>
      <c r="D220" s="28"/>
      <c r="E220" s="27"/>
      <c r="F220" s="31">
        <v>500</v>
      </c>
      <c r="G220" s="24"/>
      <c r="H220" s="25"/>
      <c r="I220" s="24"/>
      <c r="J220" s="24"/>
      <c r="K220" s="24"/>
      <c r="L220" s="23"/>
    </row>
    <row r="221" ht="15.75" customHeight="1" spans="1:12">
      <c r="A221" s="23"/>
      <c r="B221" s="23" t="s">
        <v>234</v>
      </c>
      <c r="C221" s="32">
        <f t="shared" si="29"/>
        <v>100</v>
      </c>
      <c r="D221" s="28"/>
      <c r="E221" s="27"/>
      <c r="F221" s="24"/>
      <c r="G221" s="31">
        <v>100</v>
      </c>
      <c r="H221" s="25"/>
      <c r="I221" s="24"/>
      <c r="J221" s="24"/>
      <c r="K221" s="24"/>
      <c r="L221" s="23"/>
    </row>
    <row r="222" ht="15.75" customHeight="1" spans="1:12">
      <c r="A222" s="23"/>
      <c r="B222" s="23" t="s">
        <v>235</v>
      </c>
      <c r="C222" s="32">
        <f t="shared" ref="C222:C242" si="31">D222+E222+F222+G222+H222+I222+J222+K222</f>
        <v>6</v>
      </c>
      <c r="D222" s="28"/>
      <c r="E222" s="27"/>
      <c r="F222" s="24"/>
      <c r="G222" s="31"/>
      <c r="H222" s="25"/>
      <c r="I222" s="27">
        <v>6</v>
      </c>
      <c r="J222" s="24"/>
      <c r="K222" s="24"/>
      <c r="L222" s="23"/>
    </row>
    <row r="223" ht="15.75" customHeight="1" spans="1:12">
      <c r="A223" s="23"/>
      <c r="B223" s="23" t="s">
        <v>236</v>
      </c>
      <c r="C223" s="32">
        <f t="shared" si="31"/>
        <v>8</v>
      </c>
      <c r="D223" s="28"/>
      <c r="E223" s="27"/>
      <c r="F223" s="24"/>
      <c r="G223" s="31"/>
      <c r="H223" s="25"/>
      <c r="I223" s="27">
        <v>2</v>
      </c>
      <c r="J223" s="24"/>
      <c r="K223" s="24">
        <v>6</v>
      </c>
      <c r="L223" s="23"/>
    </row>
    <row r="224" ht="15.75" customHeight="1" spans="1:12">
      <c r="A224" s="23"/>
      <c r="B224" s="23" t="s">
        <v>237</v>
      </c>
      <c r="C224" s="32">
        <f t="shared" si="31"/>
        <v>6</v>
      </c>
      <c r="D224" s="28"/>
      <c r="E224" s="27"/>
      <c r="F224" s="24"/>
      <c r="G224" s="31"/>
      <c r="H224" s="25"/>
      <c r="I224" s="27"/>
      <c r="J224" s="24"/>
      <c r="K224" s="24">
        <v>6</v>
      </c>
      <c r="L224" s="23"/>
    </row>
    <row r="225" ht="15.75" customHeight="1" spans="1:12">
      <c r="A225" s="20" t="s">
        <v>238</v>
      </c>
      <c r="B225" s="20"/>
      <c r="C225" s="32">
        <f t="shared" si="31"/>
        <v>4199</v>
      </c>
      <c r="D225" s="20"/>
      <c r="E225" s="20">
        <v>3000</v>
      </c>
      <c r="F225" s="20">
        <f>SUM(F226:F228)</f>
        <v>1000</v>
      </c>
      <c r="G225" s="20"/>
      <c r="H225" s="20"/>
      <c r="I225" s="20">
        <f t="shared" ref="I225:K225" si="32">SUM(I226:I231)</f>
        <v>98</v>
      </c>
      <c r="J225" s="20">
        <f t="shared" si="32"/>
        <v>25</v>
      </c>
      <c r="K225" s="20">
        <f t="shared" si="32"/>
        <v>76</v>
      </c>
      <c r="L225" s="20"/>
    </row>
    <row r="226" ht="15.75" customHeight="1" spans="1:12">
      <c r="A226" s="23"/>
      <c r="B226" s="23" t="s">
        <v>239</v>
      </c>
      <c r="C226" s="32">
        <f t="shared" si="31"/>
        <v>3123</v>
      </c>
      <c r="D226" s="23"/>
      <c r="E226" s="28">
        <v>3000</v>
      </c>
      <c r="F226" s="24"/>
      <c r="G226" s="24"/>
      <c r="H226" s="25"/>
      <c r="I226" s="27">
        <v>58</v>
      </c>
      <c r="J226" s="27">
        <v>25</v>
      </c>
      <c r="K226" s="24">
        <v>40</v>
      </c>
      <c r="L226" s="28" t="s">
        <v>240</v>
      </c>
    </row>
    <row r="227" ht="15.75" customHeight="1" spans="1:12">
      <c r="A227" s="23"/>
      <c r="B227" s="23" t="s">
        <v>241</v>
      </c>
      <c r="C227" s="32">
        <f t="shared" si="31"/>
        <v>500</v>
      </c>
      <c r="D227" s="23"/>
      <c r="E227" s="28"/>
      <c r="F227" s="31">
        <v>500</v>
      </c>
      <c r="G227" s="24"/>
      <c r="H227" s="25"/>
      <c r="I227" s="24"/>
      <c r="J227" s="24"/>
      <c r="K227" s="24"/>
      <c r="L227" s="28"/>
    </row>
    <row r="228" ht="15.75" customHeight="1" spans="1:12">
      <c r="A228" s="23"/>
      <c r="B228" s="23" t="s">
        <v>242</v>
      </c>
      <c r="C228" s="32">
        <f t="shared" si="31"/>
        <v>520</v>
      </c>
      <c r="D228" s="23"/>
      <c r="E228" s="28"/>
      <c r="F228" s="31">
        <v>500</v>
      </c>
      <c r="G228" s="24"/>
      <c r="H228" s="25"/>
      <c r="I228" s="27">
        <v>8</v>
      </c>
      <c r="J228" s="24"/>
      <c r="K228" s="24">
        <v>12</v>
      </c>
      <c r="L228" s="28"/>
    </row>
    <row r="229" ht="15.75" customHeight="1" spans="1:12">
      <c r="A229" s="23"/>
      <c r="B229" s="23" t="s">
        <v>243</v>
      </c>
      <c r="C229" s="32">
        <f t="shared" si="31"/>
        <v>18</v>
      </c>
      <c r="D229" s="23"/>
      <c r="E229" s="28"/>
      <c r="F229" s="31"/>
      <c r="G229" s="24"/>
      <c r="H229" s="25"/>
      <c r="I229" s="27">
        <v>12</v>
      </c>
      <c r="J229" s="24"/>
      <c r="K229" s="24">
        <v>6</v>
      </c>
      <c r="L229" s="28"/>
    </row>
    <row r="230" ht="26.25" customHeight="1" spans="1:12">
      <c r="A230" s="23"/>
      <c r="B230" s="23" t="s">
        <v>244</v>
      </c>
      <c r="C230" s="32">
        <f t="shared" si="31"/>
        <v>36</v>
      </c>
      <c r="D230" s="23"/>
      <c r="E230" s="28"/>
      <c r="F230" s="31"/>
      <c r="G230" s="24"/>
      <c r="H230" s="25"/>
      <c r="I230" s="27">
        <v>18</v>
      </c>
      <c r="J230" s="24"/>
      <c r="K230" s="24">
        <v>18</v>
      </c>
      <c r="L230" s="28"/>
    </row>
    <row r="231" ht="22.15" customHeight="1" spans="1:12">
      <c r="A231" s="23"/>
      <c r="B231" s="23" t="s">
        <v>245</v>
      </c>
      <c r="C231" s="32">
        <f t="shared" si="31"/>
        <v>2</v>
      </c>
      <c r="D231" s="23"/>
      <c r="E231" s="28"/>
      <c r="F231" s="31"/>
      <c r="G231" s="24"/>
      <c r="H231" s="25"/>
      <c r="I231" s="27">
        <v>2</v>
      </c>
      <c r="J231" s="24"/>
      <c r="K231" s="24"/>
      <c r="L231" s="28"/>
    </row>
    <row r="232" ht="15.75" customHeight="1" spans="1:12">
      <c r="A232" s="20" t="s">
        <v>246</v>
      </c>
      <c r="B232" s="20"/>
      <c r="C232" s="32">
        <f t="shared" si="31"/>
        <v>1102</v>
      </c>
      <c r="D232" s="20">
        <f>D233+D234</f>
        <v>1000</v>
      </c>
      <c r="E232" s="20"/>
      <c r="F232" s="20"/>
      <c r="G232" s="20">
        <v>100</v>
      </c>
      <c r="H232" s="20"/>
      <c r="I232" s="20">
        <f>SUM(I233:I235)</f>
        <v>2</v>
      </c>
      <c r="J232" s="20"/>
      <c r="K232" s="20"/>
      <c r="L232" s="20"/>
    </row>
    <row r="233" ht="15.75" customHeight="1" spans="1:12">
      <c r="A233" s="23"/>
      <c r="B233" s="23" t="s">
        <v>247</v>
      </c>
      <c r="C233" s="32">
        <f t="shared" si="31"/>
        <v>502</v>
      </c>
      <c r="D233" s="28">
        <v>500</v>
      </c>
      <c r="E233" s="27"/>
      <c r="F233" s="24"/>
      <c r="G233" s="24"/>
      <c r="H233" s="25"/>
      <c r="I233" s="27">
        <v>2</v>
      </c>
      <c r="J233" s="24"/>
      <c r="K233" s="24"/>
      <c r="L233" s="23"/>
    </row>
    <row r="234" ht="15.75" customHeight="1" spans="1:12">
      <c r="A234" s="23"/>
      <c r="B234" s="23" t="s">
        <v>248</v>
      </c>
      <c r="C234" s="32">
        <f t="shared" si="31"/>
        <v>500</v>
      </c>
      <c r="D234" s="28">
        <v>500</v>
      </c>
      <c r="E234" s="27"/>
      <c r="F234" s="24"/>
      <c r="G234" s="24"/>
      <c r="H234" s="25"/>
      <c r="I234" s="24"/>
      <c r="J234" s="24"/>
      <c r="K234" s="24"/>
      <c r="L234" s="27"/>
    </row>
    <row r="235" s="3" customFormat="1" ht="15.75" customHeight="1" spans="1:12">
      <c r="A235" s="38"/>
      <c r="B235" s="35" t="s">
        <v>249</v>
      </c>
      <c r="C235" s="32">
        <f t="shared" si="31"/>
        <v>100</v>
      </c>
      <c r="D235" s="38"/>
      <c r="E235" s="38"/>
      <c r="F235" s="38"/>
      <c r="G235" s="39">
        <v>100</v>
      </c>
      <c r="H235" s="40"/>
      <c r="I235" s="38"/>
      <c r="J235" s="38"/>
      <c r="K235" s="38"/>
      <c r="L235" s="38"/>
    </row>
    <row r="236" ht="15.75" customHeight="1" spans="1:12">
      <c r="A236" s="41" t="s">
        <v>250</v>
      </c>
      <c r="B236" s="41"/>
      <c r="C236" s="32">
        <f t="shared" si="31"/>
        <v>5606</v>
      </c>
      <c r="D236" s="41"/>
      <c r="E236" s="41"/>
      <c r="F236" s="41">
        <v>4000</v>
      </c>
      <c r="G236" s="41">
        <v>1400</v>
      </c>
      <c r="H236" s="41"/>
      <c r="I236" s="41">
        <f>SUM(I237:I298)/2</f>
        <v>56</v>
      </c>
      <c r="J236" s="41"/>
      <c r="K236" s="41">
        <f>SUM(K237:K298)/2</f>
        <v>150</v>
      </c>
      <c r="L236" s="41"/>
    </row>
    <row r="237" ht="15.75" customHeight="1" spans="1:12">
      <c r="A237" s="42" t="s">
        <v>251</v>
      </c>
      <c r="B237" s="42"/>
      <c r="C237" s="32">
        <f t="shared" si="31"/>
        <v>100</v>
      </c>
      <c r="D237" s="42"/>
      <c r="E237" s="42"/>
      <c r="F237" s="42"/>
      <c r="G237" s="42">
        <v>100</v>
      </c>
      <c r="H237" s="42"/>
      <c r="I237" s="42"/>
      <c r="J237" s="42"/>
      <c r="K237" s="42"/>
      <c r="L237" s="42"/>
    </row>
    <row r="238" ht="15.75" customHeight="1" spans="1:12">
      <c r="A238" s="23"/>
      <c r="B238" s="23" t="s">
        <v>252</v>
      </c>
      <c r="C238" s="32">
        <f t="shared" si="31"/>
        <v>100</v>
      </c>
      <c r="D238" s="24"/>
      <c r="E238" s="24"/>
      <c r="F238" s="31"/>
      <c r="G238" s="31">
        <v>100</v>
      </c>
      <c r="H238" s="25"/>
      <c r="I238" s="24"/>
      <c r="J238" s="24"/>
      <c r="K238" s="24"/>
      <c r="L238" s="24"/>
    </row>
    <row r="239" ht="15.75" customHeight="1" spans="1:12">
      <c r="A239" s="42" t="s">
        <v>253</v>
      </c>
      <c r="B239" s="42"/>
      <c r="C239" s="32">
        <f t="shared" si="31"/>
        <v>506</v>
      </c>
      <c r="D239" s="42"/>
      <c r="E239" s="42"/>
      <c r="F239" s="42">
        <v>500</v>
      </c>
      <c r="G239" s="42"/>
      <c r="H239" s="42"/>
      <c r="I239" s="42"/>
      <c r="J239" s="42"/>
      <c r="K239" s="42">
        <v>6</v>
      </c>
      <c r="L239" s="42"/>
    </row>
    <row r="240" s="2" customFormat="1" ht="15.75" customHeight="1" spans="1:12">
      <c r="A240" s="23"/>
      <c r="B240" s="23" t="s">
        <v>254</v>
      </c>
      <c r="C240" s="32">
        <f t="shared" si="31"/>
        <v>506</v>
      </c>
      <c r="D240" s="24"/>
      <c r="E240" s="24"/>
      <c r="F240" s="31">
        <v>500</v>
      </c>
      <c r="G240" s="23"/>
      <c r="H240" s="25"/>
      <c r="I240" s="24"/>
      <c r="J240" s="24"/>
      <c r="K240" s="24">
        <v>6</v>
      </c>
      <c r="L240" s="24"/>
    </row>
    <row r="241" ht="15.75" customHeight="1" spans="1:12">
      <c r="A241" s="42" t="s">
        <v>255</v>
      </c>
      <c r="B241" s="42"/>
      <c r="C241" s="32">
        <f t="shared" si="31"/>
        <v>22</v>
      </c>
      <c r="D241" s="42"/>
      <c r="E241" s="42"/>
      <c r="F241" s="42"/>
      <c r="G241" s="42"/>
      <c r="H241" s="42"/>
      <c r="I241" s="42"/>
      <c r="J241" s="42"/>
      <c r="K241" s="42">
        <v>22</v>
      </c>
      <c r="L241" s="42"/>
    </row>
    <row r="242" ht="26.25" customHeight="1" spans="1:12">
      <c r="A242" s="14"/>
      <c r="B242" s="23" t="s">
        <v>256</v>
      </c>
      <c r="C242" s="32">
        <f t="shared" si="31"/>
        <v>22</v>
      </c>
      <c r="D242" s="24"/>
      <c r="E242" s="14"/>
      <c r="F242" s="43"/>
      <c r="G242" s="43"/>
      <c r="H242" s="25"/>
      <c r="I242" s="43"/>
      <c r="J242" s="43"/>
      <c r="K242" s="24">
        <v>22</v>
      </c>
      <c r="L242" s="24"/>
    </row>
    <row r="243" ht="15.75" customHeight="1" spans="1:12">
      <c r="A243" s="42" t="s">
        <v>257</v>
      </c>
      <c r="B243" s="42"/>
      <c r="C243" s="32">
        <v>100</v>
      </c>
      <c r="D243" s="42"/>
      <c r="E243" s="42"/>
      <c r="F243" s="42"/>
      <c r="G243" s="42">
        <v>100</v>
      </c>
      <c r="H243" s="42"/>
      <c r="I243" s="42"/>
      <c r="J243" s="42"/>
      <c r="K243" s="42"/>
      <c r="L243" s="42"/>
    </row>
    <row r="244" ht="15.75" customHeight="1" spans="1:12">
      <c r="A244" s="23"/>
      <c r="B244" s="23" t="s">
        <v>258</v>
      </c>
      <c r="C244" s="32">
        <f>D244+E244+F244+G244+H244+I244+J244+K244</f>
        <v>100</v>
      </c>
      <c r="D244" s="28"/>
      <c r="E244" s="27"/>
      <c r="F244" s="24"/>
      <c r="G244" s="31">
        <v>100</v>
      </c>
      <c r="H244" s="25"/>
      <c r="I244" s="24"/>
      <c r="J244" s="24"/>
      <c r="K244" s="24"/>
      <c r="L244" s="23"/>
    </row>
    <row r="245" s="4" customFormat="1" ht="15.75" customHeight="1" spans="1:12">
      <c r="A245" s="44" t="s">
        <v>259</v>
      </c>
      <c r="B245" s="44"/>
      <c r="C245" s="32">
        <v>112</v>
      </c>
      <c r="D245" s="44"/>
      <c r="E245" s="44"/>
      <c r="F245" s="44"/>
      <c r="G245" s="44">
        <v>100</v>
      </c>
      <c r="H245" s="44"/>
      <c r="I245" s="44"/>
      <c r="J245" s="44"/>
      <c r="K245" s="44">
        <v>12</v>
      </c>
      <c r="L245" s="44"/>
    </row>
    <row r="246" ht="15.75" customHeight="1" spans="1:12">
      <c r="A246" s="23"/>
      <c r="B246" s="23" t="s">
        <v>260</v>
      </c>
      <c r="C246" s="32">
        <v>112</v>
      </c>
      <c r="D246" s="24"/>
      <c r="E246" s="24"/>
      <c r="F246" s="31"/>
      <c r="G246" s="31">
        <v>100</v>
      </c>
      <c r="H246" s="25"/>
      <c r="I246" s="24"/>
      <c r="J246" s="24"/>
      <c r="K246" s="24">
        <v>12</v>
      </c>
      <c r="L246" s="24"/>
    </row>
    <row r="247" ht="23.25" customHeight="1" spans="1:12">
      <c r="A247" s="42" t="s">
        <v>261</v>
      </c>
      <c r="B247" s="42"/>
      <c r="C247" s="32">
        <f t="shared" ref="C247:C259" si="33">D247+E247+F247+G247+H247+I247+J247+K247</f>
        <v>6</v>
      </c>
      <c r="D247" s="42"/>
      <c r="E247" s="42"/>
      <c r="F247" s="42"/>
      <c r="G247" s="42"/>
      <c r="H247" s="42"/>
      <c r="I247" s="42"/>
      <c r="J247" s="42"/>
      <c r="K247" s="42">
        <v>6</v>
      </c>
      <c r="L247" s="42"/>
    </row>
    <row r="248" ht="15.75" customHeight="1" spans="1:12">
      <c r="A248" s="23"/>
      <c r="B248" s="23" t="s">
        <v>262</v>
      </c>
      <c r="C248" s="32">
        <f t="shared" si="33"/>
        <v>6</v>
      </c>
      <c r="D248" s="24"/>
      <c r="E248" s="24"/>
      <c r="F248" s="31"/>
      <c r="G248" s="31"/>
      <c r="H248" s="25"/>
      <c r="I248" s="24"/>
      <c r="J248" s="24"/>
      <c r="K248" s="24">
        <v>6</v>
      </c>
      <c r="L248" s="24"/>
    </row>
    <row r="249" ht="15.75" customHeight="1" spans="1:12">
      <c r="A249" s="42" t="s">
        <v>263</v>
      </c>
      <c r="B249" s="42"/>
      <c r="C249" s="32">
        <f t="shared" si="33"/>
        <v>112</v>
      </c>
      <c r="D249" s="42"/>
      <c r="E249" s="42"/>
      <c r="F249" s="42"/>
      <c r="G249" s="42">
        <v>100</v>
      </c>
      <c r="H249" s="42"/>
      <c r="I249" s="42"/>
      <c r="J249" s="42"/>
      <c r="K249" s="42">
        <v>12</v>
      </c>
      <c r="L249" s="42"/>
    </row>
    <row r="250" ht="15.75" customHeight="1" spans="1:12">
      <c r="A250" s="23"/>
      <c r="B250" s="23" t="s">
        <v>264</v>
      </c>
      <c r="C250" s="32">
        <f t="shared" si="33"/>
        <v>112</v>
      </c>
      <c r="D250" s="24"/>
      <c r="E250" s="24"/>
      <c r="F250" s="31"/>
      <c r="G250" s="31">
        <v>100</v>
      </c>
      <c r="H250" s="25"/>
      <c r="I250" s="24"/>
      <c r="J250" s="24"/>
      <c r="K250" s="24">
        <v>12</v>
      </c>
      <c r="L250" s="24"/>
    </row>
    <row r="251" ht="15.75" customHeight="1" spans="1:12">
      <c r="A251" s="42" t="s">
        <v>265</v>
      </c>
      <c r="B251" s="42"/>
      <c r="C251" s="32">
        <f t="shared" si="33"/>
        <v>506</v>
      </c>
      <c r="D251" s="42"/>
      <c r="E251" s="42"/>
      <c r="F251" s="42">
        <v>500</v>
      </c>
      <c r="G251" s="42"/>
      <c r="H251" s="42"/>
      <c r="I251" s="42"/>
      <c r="J251" s="42"/>
      <c r="K251" s="42">
        <v>6</v>
      </c>
      <c r="L251" s="42"/>
    </row>
    <row r="252" ht="15.75" customHeight="1" spans="1:12">
      <c r="A252" s="45"/>
      <c r="B252" s="23" t="s">
        <v>266</v>
      </c>
      <c r="C252" s="32">
        <f t="shared" si="33"/>
        <v>506</v>
      </c>
      <c r="D252" s="24"/>
      <c r="E252" s="24"/>
      <c r="F252" s="31">
        <v>500</v>
      </c>
      <c r="G252" s="23"/>
      <c r="H252" s="25"/>
      <c r="I252" s="24"/>
      <c r="J252" s="24"/>
      <c r="K252" s="24">
        <v>6</v>
      </c>
      <c r="L252" s="24"/>
    </row>
    <row r="253" ht="15.75" customHeight="1" spans="1:12">
      <c r="A253" s="42" t="s">
        <v>267</v>
      </c>
      <c r="B253" s="42"/>
      <c r="C253" s="32">
        <f t="shared" si="33"/>
        <v>500</v>
      </c>
      <c r="D253" s="42"/>
      <c r="E253" s="42"/>
      <c r="F253" s="42">
        <v>500</v>
      </c>
      <c r="G253" s="42"/>
      <c r="H253" s="42"/>
      <c r="I253" s="42"/>
      <c r="J253" s="42"/>
      <c r="K253" s="42"/>
      <c r="L253" s="42"/>
    </row>
    <row r="254" ht="15.75" customHeight="1" spans="1:12">
      <c r="A254" s="23"/>
      <c r="B254" s="23" t="s">
        <v>268</v>
      </c>
      <c r="C254" s="32">
        <f t="shared" si="33"/>
        <v>500</v>
      </c>
      <c r="D254" s="24"/>
      <c r="E254" s="24"/>
      <c r="F254" s="31">
        <v>500</v>
      </c>
      <c r="G254" s="23"/>
      <c r="H254" s="25"/>
      <c r="I254" s="24"/>
      <c r="J254" s="24"/>
      <c r="K254" s="24"/>
      <c r="L254" s="24"/>
    </row>
    <row r="255" ht="15.75" customHeight="1" spans="1:12">
      <c r="A255" s="42" t="s">
        <v>269</v>
      </c>
      <c r="B255" s="42"/>
      <c r="C255" s="32">
        <f t="shared" si="33"/>
        <v>514</v>
      </c>
      <c r="D255" s="42"/>
      <c r="E255" s="42"/>
      <c r="F255" s="42">
        <v>500</v>
      </c>
      <c r="G255" s="42"/>
      <c r="H255" s="42"/>
      <c r="I255" s="42">
        <v>2</v>
      </c>
      <c r="J255" s="42"/>
      <c r="K255" s="42">
        <v>12</v>
      </c>
      <c r="L255" s="42"/>
    </row>
    <row r="256" ht="15.75" customHeight="1" spans="1:12">
      <c r="A256" s="23"/>
      <c r="B256" s="23" t="s">
        <v>270</v>
      </c>
      <c r="C256" s="32">
        <f t="shared" si="33"/>
        <v>514</v>
      </c>
      <c r="D256" s="24"/>
      <c r="E256" s="24"/>
      <c r="F256" s="31">
        <v>500</v>
      </c>
      <c r="G256" s="23"/>
      <c r="H256" s="25"/>
      <c r="I256" s="24">
        <v>2</v>
      </c>
      <c r="J256" s="24"/>
      <c r="K256" s="24">
        <v>12</v>
      </c>
      <c r="L256" s="24"/>
    </row>
    <row r="257" ht="15.75" customHeight="1" spans="1:12">
      <c r="A257" s="42" t="s">
        <v>271</v>
      </c>
      <c r="B257" s="42"/>
      <c r="C257" s="32">
        <f t="shared" si="33"/>
        <v>28</v>
      </c>
      <c r="D257" s="42"/>
      <c r="E257" s="42"/>
      <c r="F257" s="42"/>
      <c r="G257" s="42"/>
      <c r="H257" s="42"/>
      <c r="I257" s="42"/>
      <c r="J257" s="42"/>
      <c r="K257" s="42">
        <v>28</v>
      </c>
      <c r="L257" s="42"/>
    </row>
    <row r="258" ht="15.75" customHeight="1" spans="1:12">
      <c r="A258" s="23"/>
      <c r="B258" s="23" t="s">
        <v>272</v>
      </c>
      <c r="C258" s="32">
        <f t="shared" si="33"/>
        <v>28</v>
      </c>
      <c r="D258" s="24"/>
      <c r="E258" s="24"/>
      <c r="F258" s="31"/>
      <c r="G258" s="23"/>
      <c r="H258" s="25"/>
      <c r="I258" s="24"/>
      <c r="J258" s="24"/>
      <c r="K258" s="24">
        <v>28</v>
      </c>
      <c r="L258" s="24"/>
    </row>
    <row r="259" ht="15.75" customHeight="1" spans="1:12">
      <c r="A259" s="42" t="s">
        <v>273</v>
      </c>
      <c r="B259" s="42"/>
      <c r="C259" s="32">
        <f t="shared" si="33"/>
        <v>522</v>
      </c>
      <c r="D259" s="42"/>
      <c r="E259" s="42"/>
      <c r="F259" s="42">
        <v>500</v>
      </c>
      <c r="G259" s="42"/>
      <c r="H259" s="42"/>
      <c r="I259" s="42"/>
      <c r="J259" s="42"/>
      <c r="K259" s="42">
        <v>22</v>
      </c>
      <c r="L259" s="42"/>
    </row>
    <row r="260" ht="15.75" customHeight="1" spans="1:12">
      <c r="A260" s="23"/>
      <c r="B260" s="23" t="s">
        <v>274</v>
      </c>
      <c r="C260" s="32">
        <f t="shared" ref="C260:C264" si="34">D260+E260+F260+G260+H260+I260+J260+K260</f>
        <v>522</v>
      </c>
      <c r="D260" s="24"/>
      <c r="E260" s="24"/>
      <c r="F260" s="31">
        <v>500</v>
      </c>
      <c r="G260" s="23"/>
      <c r="H260" s="25"/>
      <c r="I260" s="24"/>
      <c r="J260" s="24"/>
      <c r="K260" s="24">
        <v>22</v>
      </c>
      <c r="L260" s="24"/>
    </row>
    <row r="261" ht="15.75" customHeight="1" spans="1:12">
      <c r="A261" s="42" t="s">
        <v>275</v>
      </c>
      <c r="B261" s="42"/>
      <c r="C261" s="32">
        <f t="shared" si="34"/>
        <v>12</v>
      </c>
      <c r="D261" s="42"/>
      <c r="E261" s="42"/>
      <c r="F261" s="42"/>
      <c r="G261" s="42"/>
      <c r="H261" s="42"/>
      <c r="I261" s="42"/>
      <c r="J261" s="42"/>
      <c r="K261" s="42">
        <v>12</v>
      </c>
      <c r="L261" s="42"/>
    </row>
    <row r="262" ht="15.75" customHeight="1" spans="1:12">
      <c r="A262" s="23"/>
      <c r="B262" s="23" t="s">
        <v>276</v>
      </c>
      <c r="C262" s="32">
        <f t="shared" si="34"/>
        <v>12</v>
      </c>
      <c r="D262" s="24"/>
      <c r="E262" s="24"/>
      <c r="F262" s="31"/>
      <c r="G262" s="23"/>
      <c r="H262" s="25"/>
      <c r="I262" s="24"/>
      <c r="J262" s="24"/>
      <c r="K262" s="24">
        <v>12</v>
      </c>
      <c r="L262" s="24"/>
    </row>
    <row r="263" ht="15.75" customHeight="1" spans="1:12">
      <c r="A263" s="42" t="s">
        <v>277</v>
      </c>
      <c r="B263" s="42"/>
      <c r="C263" s="32">
        <v>100</v>
      </c>
      <c r="D263" s="42"/>
      <c r="E263" s="42"/>
      <c r="F263" s="42"/>
      <c r="G263" s="42">
        <v>100</v>
      </c>
      <c r="H263" s="42"/>
      <c r="I263" s="42"/>
      <c r="J263" s="42"/>
      <c r="K263" s="42"/>
      <c r="L263" s="42"/>
    </row>
    <row r="264" ht="13.9" customHeight="1" spans="1:12">
      <c r="A264" s="23"/>
      <c r="B264" s="23" t="s">
        <v>278</v>
      </c>
      <c r="C264" s="32">
        <f t="shared" si="34"/>
        <v>100</v>
      </c>
      <c r="D264" s="28"/>
      <c r="E264" s="27"/>
      <c r="F264" s="24"/>
      <c r="G264" s="31">
        <v>100</v>
      </c>
      <c r="H264" s="25"/>
      <c r="I264" s="24"/>
      <c r="J264" s="24"/>
      <c r="K264" s="24"/>
      <c r="L264" s="23"/>
    </row>
    <row r="265" s="4" customFormat="1" ht="13.9" customHeight="1" spans="1:12">
      <c r="A265" s="44" t="s">
        <v>279</v>
      </c>
      <c r="B265" s="44"/>
      <c r="C265" s="32">
        <v>100</v>
      </c>
      <c r="D265" s="44"/>
      <c r="E265" s="44"/>
      <c r="F265" s="44"/>
      <c r="G265" s="44">
        <v>100</v>
      </c>
      <c r="H265" s="44"/>
      <c r="I265" s="44"/>
      <c r="J265" s="44"/>
      <c r="K265" s="44"/>
      <c r="L265" s="44"/>
    </row>
    <row r="266" ht="15.75" customHeight="1" spans="1:12">
      <c r="A266" s="23"/>
      <c r="B266" s="23" t="s">
        <v>280</v>
      </c>
      <c r="C266" s="32">
        <f t="shared" ref="C266:C275" si="35">D266+E266+F266+G266+H266+I266+J266+K266</f>
        <v>100</v>
      </c>
      <c r="D266" s="28"/>
      <c r="E266" s="27"/>
      <c r="F266" s="24"/>
      <c r="G266" s="31">
        <v>100</v>
      </c>
      <c r="H266" s="25"/>
      <c r="I266" s="24"/>
      <c r="J266" s="24"/>
      <c r="K266" s="24"/>
      <c r="L266" s="23"/>
    </row>
    <row r="267" ht="15.75" customHeight="1" spans="1:12">
      <c r="A267" s="42" t="s">
        <v>281</v>
      </c>
      <c r="B267" s="46"/>
      <c r="C267" s="32">
        <f t="shared" si="35"/>
        <v>100</v>
      </c>
      <c r="D267" s="42"/>
      <c r="E267" s="42"/>
      <c r="F267" s="42"/>
      <c r="G267" s="42">
        <v>100</v>
      </c>
      <c r="H267" s="42"/>
      <c r="I267" s="42"/>
      <c r="J267" s="42"/>
      <c r="K267" s="42"/>
      <c r="L267" s="42"/>
    </row>
    <row r="268" ht="15.75" customHeight="1" spans="1:12">
      <c r="A268" s="23"/>
      <c r="B268" s="23" t="s">
        <v>282</v>
      </c>
      <c r="C268" s="32">
        <f t="shared" si="35"/>
        <v>100</v>
      </c>
      <c r="D268" s="24"/>
      <c r="E268" s="24"/>
      <c r="F268" s="31"/>
      <c r="G268" s="31">
        <v>100</v>
      </c>
      <c r="H268" s="25"/>
      <c r="I268" s="24"/>
      <c r="J268" s="24"/>
      <c r="K268" s="24"/>
      <c r="L268" s="24"/>
    </row>
    <row r="269" ht="15.75" customHeight="1" spans="1:12">
      <c r="A269" s="42" t="s">
        <v>283</v>
      </c>
      <c r="B269" s="42"/>
      <c r="C269" s="32">
        <f t="shared" si="35"/>
        <v>4</v>
      </c>
      <c r="D269" s="42"/>
      <c r="E269" s="42"/>
      <c r="F269" s="42"/>
      <c r="G269" s="42"/>
      <c r="H269" s="42"/>
      <c r="I269" s="42">
        <f>SUM(I270:I271)</f>
        <v>4</v>
      </c>
      <c r="J269" s="42"/>
      <c r="K269" s="42"/>
      <c r="L269" s="42"/>
    </row>
    <row r="270" ht="15.75" customHeight="1" spans="1:12">
      <c r="A270" s="23"/>
      <c r="B270" s="23" t="s">
        <v>284</v>
      </c>
      <c r="C270" s="32">
        <f t="shared" si="35"/>
        <v>2</v>
      </c>
      <c r="D270" s="24"/>
      <c r="E270" s="24"/>
      <c r="F270" s="31"/>
      <c r="G270" s="31"/>
      <c r="H270" s="25"/>
      <c r="I270" s="27">
        <v>2</v>
      </c>
      <c r="J270" s="24"/>
      <c r="K270" s="24"/>
      <c r="L270" s="24"/>
    </row>
    <row r="271" ht="15.75" customHeight="1" spans="1:12">
      <c r="A271" s="23"/>
      <c r="B271" s="23" t="s">
        <v>285</v>
      </c>
      <c r="C271" s="32">
        <f t="shared" si="35"/>
        <v>2</v>
      </c>
      <c r="D271" s="24"/>
      <c r="E271" s="24"/>
      <c r="F271" s="31"/>
      <c r="G271" s="31"/>
      <c r="H271" s="25"/>
      <c r="I271" s="27">
        <v>2</v>
      </c>
      <c r="J271" s="24"/>
      <c r="K271" s="24"/>
      <c r="L271" s="24"/>
    </row>
    <row r="272" ht="15.75" customHeight="1" spans="1:12">
      <c r="A272" s="22" t="s">
        <v>286</v>
      </c>
      <c r="B272" s="22"/>
      <c r="C272" s="32">
        <f t="shared" si="35"/>
        <v>2</v>
      </c>
      <c r="D272" s="42"/>
      <c r="E272" s="42"/>
      <c r="F272" s="42"/>
      <c r="G272" s="42"/>
      <c r="H272" s="42"/>
      <c r="I272" s="42">
        <f>SUM(I273)</f>
        <v>2</v>
      </c>
      <c r="J272" s="42"/>
      <c r="K272" s="42"/>
      <c r="L272" s="42"/>
    </row>
    <row r="273" ht="15.75" customHeight="1" spans="1:12">
      <c r="A273" s="23"/>
      <c r="B273" s="23" t="s">
        <v>287</v>
      </c>
      <c r="C273" s="32">
        <f t="shared" si="35"/>
        <v>2</v>
      </c>
      <c r="D273" s="24"/>
      <c r="E273" s="24"/>
      <c r="F273" s="31"/>
      <c r="G273" s="31"/>
      <c r="H273" s="25"/>
      <c r="I273" s="27">
        <v>2</v>
      </c>
      <c r="J273" s="24"/>
      <c r="K273" s="24"/>
      <c r="L273" s="24"/>
    </row>
    <row r="274" ht="15.75" customHeight="1" spans="1:12">
      <c r="A274" s="42" t="s">
        <v>288</v>
      </c>
      <c r="B274" s="46"/>
      <c r="C274" s="32">
        <f t="shared" si="35"/>
        <v>506</v>
      </c>
      <c r="D274" s="42"/>
      <c r="E274" s="42"/>
      <c r="F274" s="42">
        <v>500</v>
      </c>
      <c r="G274" s="42"/>
      <c r="H274" s="42"/>
      <c r="I274" s="42">
        <f>SUM(I275)</f>
        <v>6</v>
      </c>
      <c r="J274" s="42"/>
      <c r="K274" s="42"/>
      <c r="L274" s="42"/>
    </row>
    <row r="275" ht="15.75" customHeight="1" spans="1:12">
      <c r="A275" s="23"/>
      <c r="B275" s="23" t="s">
        <v>289</v>
      </c>
      <c r="C275" s="32">
        <f t="shared" si="35"/>
        <v>506</v>
      </c>
      <c r="D275" s="24"/>
      <c r="E275" s="24"/>
      <c r="F275" s="31">
        <v>500</v>
      </c>
      <c r="G275" s="23"/>
      <c r="H275" s="25"/>
      <c r="I275" s="24">
        <v>6</v>
      </c>
      <c r="J275" s="24"/>
      <c r="K275" s="24"/>
      <c r="L275" s="24"/>
    </row>
    <row r="276" ht="15.75" customHeight="1" spans="1:12">
      <c r="A276" s="42" t="s">
        <v>290</v>
      </c>
      <c r="B276" s="42"/>
      <c r="C276" s="32">
        <v>100</v>
      </c>
      <c r="D276" s="42"/>
      <c r="E276" s="42"/>
      <c r="F276" s="42"/>
      <c r="G276" s="42">
        <v>100</v>
      </c>
      <c r="H276" s="42"/>
      <c r="I276" s="42"/>
      <c r="J276" s="42"/>
      <c r="K276" s="42"/>
      <c r="L276" s="42"/>
    </row>
    <row r="277" s="3" customFormat="1" ht="15.75" customHeight="1" spans="1:12">
      <c r="A277" s="35"/>
      <c r="B277" s="35" t="s">
        <v>291</v>
      </c>
      <c r="C277" s="32">
        <f>D277+E277+F277+G277+H277+I277+J277+K277</f>
        <v>100</v>
      </c>
      <c r="D277" s="36"/>
      <c r="E277" s="37"/>
      <c r="F277" s="38"/>
      <c r="G277" s="39">
        <v>100</v>
      </c>
      <c r="H277" s="40"/>
      <c r="I277" s="38"/>
      <c r="J277" s="38"/>
      <c r="K277" s="38"/>
      <c r="L277" s="35"/>
    </row>
    <row r="278" ht="15.75" customHeight="1" spans="1:12">
      <c r="A278" s="42" t="s">
        <v>292</v>
      </c>
      <c r="B278" s="46"/>
      <c r="C278" s="32">
        <f t="shared" ref="C278:C298" si="36">D278+E278+F278+G278+H278+I278+J278+K278</f>
        <v>114</v>
      </c>
      <c r="D278" s="42"/>
      <c r="E278" s="42"/>
      <c r="F278" s="42"/>
      <c r="G278" s="42">
        <v>100</v>
      </c>
      <c r="H278" s="42"/>
      <c r="I278" s="42">
        <f>SUM(I279)</f>
        <v>14</v>
      </c>
      <c r="J278" s="42"/>
      <c r="K278" s="42"/>
      <c r="L278" s="42"/>
    </row>
    <row r="279" ht="15.75" customHeight="1" spans="1:12">
      <c r="A279" s="23"/>
      <c r="B279" s="23" t="s">
        <v>293</v>
      </c>
      <c r="C279" s="32">
        <f t="shared" si="36"/>
        <v>114</v>
      </c>
      <c r="D279" s="24"/>
      <c r="E279" s="24"/>
      <c r="F279" s="31"/>
      <c r="G279" s="31">
        <v>100</v>
      </c>
      <c r="H279" s="25"/>
      <c r="I279" s="24">
        <v>14</v>
      </c>
      <c r="J279" s="24"/>
      <c r="K279" s="24"/>
      <c r="L279" s="24"/>
    </row>
    <row r="280" ht="15.75" customHeight="1" spans="1:12">
      <c r="A280" s="42" t="s">
        <v>294</v>
      </c>
      <c r="B280" s="46"/>
      <c r="C280" s="32">
        <f t="shared" si="36"/>
        <v>506</v>
      </c>
      <c r="D280" s="42"/>
      <c r="E280" s="42"/>
      <c r="F280" s="42">
        <v>500</v>
      </c>
      <c r="G280" s="42"/>
      <c r="H280" s="42"/>
      <c r="I280" s="42"/>
      <c r="J280" s="42"/>
      <c r="K280" s="42">
        <v>6</v>
      </c>
      <c r="L280" s="42"/>
    </row>
    <row r="281" ht="15.75" customHeight="1" spans="1:12">
      <c r="A281" s="23"/>
      <c r="B281" s="23" t="s">
        <v>295</v>
      </c>
      <c r="C281" s="32">
        <f t="shared" si="36"/>
        <v>506</v>
      </c>
      <c r="D281" s="24"/>
      <c r="E281" s="24"/>
      <c r="F281" s="31">
        <v>500</v>
      </c>
      <c r="G281" s="23"/>
      <c r="H281" s="25"/>
      <c r="I281" s="24"/>
      <c r="J281" s="24"/>
      <c r="K281" s="24">
        <v>6</v>
      </c>
      <c r="L281" s="24"/>
    </row>
    <row r="282" ht="15.75" customHeight="1" spans="1:12">
      <c r="A282" s="42" t="s">
        <v>296</v>
      </c>
      <c r="B282" s="46"/>
      <c r="C282" s="32">
        <f t="shared" si="36"/>
        <v>106</v>
      </c>
      <c r="D282" s="42"/>
      <c r="E282" s="42"/>
      <c r="F282" s="42"/>
      <c r="G282" s="42">
        <v>100</v>
      </c>
      <c r="H282" s="42"/>
      <c r="I282" s="42">
        <f>SUM(I283)</f>
        <v>6</v>
      </c>
      <c r="J282" s="42"/>
      <c r="K282" s="42"/>
      <c r="L282" s="42"/>
    </row>
    <row r="283" ht="15.75" customHeight="1" spans="1:12">
      <c r="A283" s="45"/>
      <c r="B283" s="23" t="s">
        <v>297</v>
      </c>
      <c r="C283" s="32">
        <f t="shared" si="36"/>
        <v>106</v>
      </c>
      <c r="D283" s="24"/>
      <c r="E283" s="24"/>
      <c r="F283" s="31"/>
      <c r="G283" s="31">
        <v>100</v>
      </c>
      <c r="H283" s="25"/>
      <c r="I283" s="24">
        <v>6</v>
      </c>
      <c r="J283" s="24"/>
      <c r="K283" s="24"/>
      <c r="L283" s="24"/>
    </row>
    <row r="284" ht="15.75" customHeight="1" spans="1:12">
      <c r="A284" s="42" t="s">
        <v>298</v>
      </c>
      <c r="B284" s="46"/>
      <c r="C284" s="32">
        <f t="shared" si="36"/>
        <v>102</v>
      </c>
      <c r="D284" s="42"/>
      <c r="E284" s="42"/>
      <c r="F284" s="42"/>
      <c r="G284" s="42">
        <v>100</v>
      </c>
      <c r="H284" s="42"/>
      <c r="I284" s="42">
        <f>SUM(I285)</f>
        <v>2</v>
      </c>
      <c r="J284" s="42"/>
      <c r="K284" s="42"/>
      <c r="L284" s="42"/>
    </row>
    <row r="285" ht="15.75" customHeight="1" spans="1:12">
      <c r="A285" s="45"/>
      <c r="B285" s="23" t="s">
        <v>299</v>
      </c>
      <c r="C285" s="32">
        <f t="shared" si="36"/>
        <v>102</v>
      </c>
      <c r="D285" s="24"/>
      <c r="E285" s="24"/>
      <c r="F285" s="31"/>
      <c r="G285" s="31">
        <v>100</v>
      </c>
      <c r="H285" s="25"/>
      <c r="I285" s="24">
        <v>2</v>
      </c>
      <c r="J285" s="24"/>
      <c r="K285" s="24"/>
      <c r="L285" s="24"/>
    </row>
    <row r="286" ht="15.75" customHeight="1" spans="1:12">
      <c r="A286" s="42" t="s">
        <v>300</v>
      </c>
      <c r="B286" s="46"/>
      <c r="C286" s="32">
        <f t="shared" si="36"/>
        <v>500</v>
      </c>
      <c r="D286" s="42"/>
      <c r="E286" s="42"/>
      <c r="F286" s="42">
        <v>500</v>
      </c>
      <c r="G286" s="42"/>
      <c r="H286" s="42"/>
      <c r="I286" s="42"/>
      <c r="J286" s="42"/>
      <c r="K286" s="42"/>
      <c r="L286" s="42"/>
    </row>
    <row r="287" ht="15.75" customHeight="1" spans="1:12">
      <c r="A287" s="23"/>
      <c r="B287" s="23" t="s">
        <v>301</v>
      </c>
      <c r="C287" s="32">
        <f t="shared" si="36"/>
        <v>500</v>
      </c>
      <c r="D287" s="24"/>
      <c r="E287" s="24"/>
      <c r="F287" s="31">
        <v>500</v>
      </c>
      <c r="G287" s="23"/>
      <c r="H287" s="25"/>
      <c r="I287" s="24"/>
      <c r="J287" s="24"/>
      <c r="K287" s="24"/>
      <c r="L287" s="24"/>
    </row>
    <row r="288" ht="15.75" customHeight="1" spans="1:12">
      <c r="A288" s="42" t="s">
        <v>302</v>
      </c>
      <c r="B288" s="46"/>
      <c r="C288" s="32">
        <f t="shared" si="36"/>
        <v>200</v>
      </c>
      <c r="D288" s="42"/>
      <c r="E288" s="42"/>
      <c r="F288" s="42"/>
      <c r="G288" s="42">
        <v>200</v>
      </c>
      <c r="H288" s="42"/>
      <c r="I288" s="42"/>
      <c r="J288" s="42"/>
      <c r="K288" s="42"/>
      <c r="L288" s="42"/>
    </row>
    <row r="289" ht="15.75" customHeight="1" spans="1:12">
      <c r="A289" s="23"/>
      <c r="B289" s="23" t="s">
        <v>303</v>
      </c>
      <c r="C289" s="32">
        <f t="shared" si="36"/>
        <v>100</v>
      </c>
      <c r="D289" s="24"/>
      <c r="E289" s="24"/>
      <c r="F289" s="31"/>
      <c r="G289" s="31">
        <v>100</v>
      </c>
      <c r="H289" s="25"/>
      <c r="I289" s="24"/>
      <c r="J289" s="24"/>
      <c r="K289" s="24"/>
      <c r="L289" s="24"/>
    </row>
    <row r="290" ht="15.75" customHeight="1" spans="1:12">
      <c r="A290" s="23"/>
      <c r="B290" s="23" t="s">
        <v>304</v>
      </c>
      <c r="C290" s="32">
        <f t="shared" si="36"/>
        <v>100</v>
      </c>
      <c r="D290" s="24"/>
      <c r="E290" s="24"/>
      <c r="F290" s="31"/>
      <c r="G290" s="31">
        <v>100</v>
      </c>
      <c r="H290" s="25"/>
      <c r="I290" s="24"/>
      <c r="J290" s="24"/>
      <c r="K290" s="24"/>
      <c r="L290" s="24"/>
    </row>
    <row r="291" ht="15.75" customHeight="1" spans="1:12">
      <c r="A291" s="42" t="s">
        <v>305</v>
      </c>
      <c r="B291" s="46"/>
      <c r="C291" s="32">
        <f t="shared" si="36"/>
        <v>100</v>
      </c>
      <c r="D291" s="42"/>
      <c r="E291" s="42"/>
      <c r="F291" s="42"/>
      <c r="G291" s="42">
        <v>100</v>
      </c>
      <c r="H291" s="42"/>
      <c r="I291" s="42"/>
      <c r="J291" s="42"/>
      <c r="K291" s="42"/>
      <c r="L291" s="42"/>
    </row>
    <row r="292" ht="15.75" customHeight="1" spans="1:12">
      <c r="A292" s="23"/>
      <c r="B292" s="23" t="s">
        <v>306</v>
      </c>
      <c r="C292" s="32">
        <f t="shared" si="36"/>
        <v>100</v>
      </c>
      <c r="D292" s="24"/>
      <c r="E292" s="24"/>
      <c r="F292" s="31"/>
      <c r="G292" s="31">
        <v>100</v>
      </c>
      <c r="H292" s="25"/>
      <c r="I292" s="24"/>
      <c r="J292" s="24"/>
      <c r="K292" s="24"/>
      <c r="L292" s="24"/>
    </row>
    <row r="293" ht="15.75" customHeight="1" spans="1:12">
      <c r="A293" s="22" t="s">
        <v>307</v>
      </c>
      <c r="B293" s="47"/>
      <c r="C293" s="32">
        <f t="shared" si="36"/>
        <v>12</v>
      </c>
      <c r="D293" s="42"/>
      <c r="E293" s="42"/>
      <c r="F293" s="42"/>
      <c r="G293" s="42"/>
      <c r="H293" s="42"/>
      <c r="I293" s="42">
        <f>SUM(I294)</f>
        <v>6</v>
      </c>
      <c r="J293" s="42"/>
      <c r="K293" s="42">
        <v>6</v>
      </c>
      <c r="L293" s="42"/>
    </row>
    <row r="294" ht="15.75" customHeight="1" spans="1:12">
      <c r="A294" s="23"/>
      <c r="B294" s="23" t="s">
        <v>308</v>
      </c>
      <c r="C294" s="32">
        <f t="shared" si="36"/>
        <v>12</v>
      </c>
      <c r="D294" s="24"/>
      <c r="E294" s="24"/>
      <c r="F294" s="31"/>
      <c r="G294" s="31"/>
      <c r="H294" s="25"/>
      <c r="I294" s="24">
        <v>6</v>
      </c>
      <c r="J294" s="24"/>
      <c r="K294" s="24">
        <v>6</v>
      </c>
      <c r="L294" s="24"/>
    </row>
    <row r="295" ht="15.75" customHeight="1" spans="1:12">
      <c r="A295" s="22" t="s">
        <v>309</v>
      </c>
      <c r="B295" s="48"/>
      <c r="C295" s="32">
        <f t="shared" si="36"/>
        <v>8</v>
      </c>
      <c r="D295" s="42"/>
      <c r="E295" s="42"/>
      <c r="F295" s="42"/>
      <c r="G295" s="42"/>
      <c r="H295" s="42"/>
      <c r="I295" s="42">
        <v>8</v>
      </c>
      <c r="J295" s="42"/>
      <c r="K295" s="42"/>
      <c r="L295" s="42"/>
    </row>
    <row r="296" ht="15.75" customHeight="1" spans="1:12">
      <c r="A296" s="24"/>
      <c r="B296" s="23" t="s">
        <v>310</v>
      </c>
      <c r="C296" s="32">
        <f t="shared" si="36"/>
        <v>8</v>
      </c>
      <c r="D296" s="24"/>
      <c r="E296" s="24"/>
      <c r="F296" s="31"/>
      <c r="G296" s="31"/>
      <c r="H296" s="25"/>
      <c r="I296" s="27">
        <v>8</v>
      </c>
      <c r="J296" s="24"/>
      <c r="K296" s="24"/>
      <c r="L296" s="24"/>
    </row>
    <row r="297" ht="15.75" customHeight="1" spans="1:12">
      <c r="A297" s="22" t="s">
        <v>302</v>
      </c>
      <c r="B297" s="22"/>
      <c r="C297" s="32">
        <f t="shared" si="36"/>
        <v>6</v>
      </c>
      <c r="D297" s="42"/>
      <c r="E297" s="42"/>
      <c r="F297" s="42"/>
      <c r="G297" s="42"/>
      <c r="H297" s="42"/>
      <c r="I297" s="42">
        <v>6</v>
      </c>
      <c r="J297" s="42"/>
      <c r="K297" s="42"/>
      <c r="L297" s="42"/>
    </row>
    <row r="298" ht="15.75" customHeight="1" spans="1:12">
      <c r="A298" s="24"/>
      <c r="B298" s="23" t="s">
        <v>303</v>
      </c>
      <c r="C298" s="32">
        <f t="shared" si="36"/>
        <v>6</v>
      </c>
      <c r="D298" s="24"/>
      <c r="E298" s="24"/>
      <c r="F298" s="31"/>
      <c r="G298" s="31"/>
      <c r="H298" s="25"/>
      <c r="I298" s="27">
        <v>6</v>
      </c>
      <c r="J298" s="24"/>
      <c r="K298" s="24"/>
      <c r="L298" s="24"/>
    </row>
  </sheetData>
  <autoFilter ref="A4:E298">
    <extLst/>
  </autoFilter>
  <mergeCells count="13"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jyt</dc:creator>
  <cp:lastModifiedBy>赵媛</cp:lastModifiedBy>
  <dcterms:created xsi:type="dcterms:W3CDTF">2006-09-16T00:00:00Z</dcterms:created>
  <cp:lastPrinted>2022-02-18T11:27:00Z</cp:lastPrinted>
  <dcterms:modified xsi:type="dcterms:W3CDTF">2023-05-04T11:48:18Z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6CC75477B5E3498EAB54D8E5BC0436D7</vt:lpwstr>
  </property>
</Properties>
</file>