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简表" sheetId="1" r:id="rId1"/>
    <sheet name="高职" sheetId="2" state="hidden" r:id="rId2"/>
    <sheet name="中职" sheetId="3" state="hidden" r:id="rId3"/>
  </sheets>
  <definedNames>
    <definedName name="_xlnm.Print_Titles" localSheetId="1">高职!$3:$5</definedName>
    <definedName name="_xlnm.Print_Titles" localSheetId="0">简表!$4:$4</definedName>
    <definedName name="_xlnm.Print_Titles" localSheetId="2">中职!$3:$3</definedName>
  </definedNames>
  <calcPr calcId="144525"/>
</workbook>
</file>

<file path=xl/sharedStrings.xml><?xml version="1.0" encoding="utf-8"?>
<sst xmlns="http://schemas.openxmlformats.org/spreadsheetml/2006/main" count="330" uniqueCount="163">
  <si>
    <t>附件1</t>
  </si>
  <si>
    <t>提前下达2022年现代职业教育质量提升计划                         中央专项资金分配表</t>
  </si>
  <si>
    <t>单位：万元</t>
  </si>
  <si>
    <t>部门（市）</t>
  </si>
  <si>
    <t>学  校</t>
  </si>
  <si>
    <t>合计</t>
  </si>
  <si>
    <t>高职资金</t>
  </si>
  <si>
    <t>中职资金</t>
  </si>
  <si>
    <t>职业院校教师素质提高计划奖补资金</t>
  </si>
  <si>
    <t>合  计</t>
  </si>
  <si>
    <t>省级小计</t>
  </si>
  <si>
    <t>省教育厅</t>
  </si>
  <si>
    <t>省教育厅机关</t>
  </si>
  <si>
    <t>省畜牧兽医局</t>
  </si>
  <si>
    <t>山东畜牧兽医职业学院</t>
  </si>
  <si>
    <t>省商业集团</t>
  </si>
  <si>
    <t>青岛酒店管理职业技术学院</t>
  </si>
  <si>
    <t>山东商业职业技术学院</t>
  </si>
  <si>
    <t>省水利厅</t>
  </si>
  <si>
    <t>山东水利职业学院</t>
  </si>
  <si>
    <t>省交通运输厅</t>
  </si>
  <si>
    <t>山东交通职业学院</t>
  </si>
  <si>
    <t>省人力资源社会保障厅</t>
  </si>
  <si>
    <t>山东劳动职业技术学院</t>
  </si>
  <si>
    <t>山东职业学院</t>
  </si>
  <si>
    <t>省供销合作社</t>
  </si>
  <si>
    <t>山东经贸职业学院</t>
  </si>
  <si>
    <t>省文化旅游厅</t>
  </si>
  <si>
    <t>山东旅游职业学院</t>
  </si>
  <si>
    <t>省卫生健康委</t>
  </si>
  <si>
    <t>山东中医药高等专科学校</t>
  </si>
  <si>
    <t>山东医学高等专科学校</t>
  </si>
  <si>
    <t>菏泽医学专科学校</t>
  </si>
  <si>
    <t>省住建厅</t>
  </si>
  <si>
    <t>山东城市建设职业学院</t>
  </si>
  <si>
    <t>省工业和信息化厅</t>
  </si>
  <si>
    <t>山东科技职业学院</t>
  </si>
  <si>
    <t>山东电子职业技术学院</t>
  </si>
  <si>
    <t>山东信息职业技术学院</t>
  </si>
  <si>
    <t>省粮食和储备局</t>
  </si>
  <si>
    <t>山东商务职业学院</t>
  </si>
  <si>
    <t>省商务厅</t>
  </si>
  <si>
    <t>山东外贸职业学院</t>
  </si>
  <si>
    <t>省市场监管局</t>
  </si>
  <si>
    <t>山东药品食品职业学院</t>
  </si>
  <si>
    <t>省司法厅</t>
  </si>
  <si>
    <t>山东司法警官职业学院</t>
  </si>
  <si>
    <t>省广播电视局</t>
  </si>
  <si>
    <t>山东传媒职业学院</t>
  </si>
  <si>
    <t>省残疾人联合会</t>
  </si>
  <si>
    <t>山东特殊教育职业学院</t>
  </si>
  <si>
    <t>青岛港集团公司</t>
  </si>
  <si>
    <t>青岛港湾职业技术学院</t>
  </si>
  <si>
    <t>省冶金工业总公司</t>
  </si>
  <si>
    <t>山东工业职业学院</t>
  </si>
  <si>
    <t>市级小计</t>
  </si>
  <si>
    <t>济南市</t>
  </si>
  <si>
    <t>济南职业学院</t>
  </si>
  <si>
    <t>济南工程职业技术学院</t>
  </si>
  <si>
    <t>济南幼儿师范高等专科学校</t>
  </si>
  <si>
    <t>济南护理职业学院</t>
  </si>
  <si>
    <t>莱芜职业技术学院</t>
  </si>
  <si>
    <t>济南电子机械工程学校</t>
  </si>
  <si>
    <t>济南市历城职业中等专业学校</t>
  </si>
  <si>
    <t>济南市工业学校</t>
  </si>
  <si>
    <t>济南信息工程学校</t>
  </si>
  <si>
    <t>济南旅游学校</t>
  </si>
  <si>
    <t>青岛市</t>
  </si>
  <si>
    <t>青岛职业技术学院</t>
  </si>
  <si>
    <t>青岛西海岸新区职业中等专业学校</t>
  </si>
  <si>
    <t>淄博市</t>
  </si>
  <si>
    <t>淄博职业学院</t>
  </si>
  <si>
    <t>淄博师范高等专科学校</t>
  </si>
  <si>
    <t>山东轻工职业学院</t>
  </si>
  <si>
    <t>淄博理工学校</t>
  </si>
  <si>
    <t>山东省淄博市工业学校</t>
  </si>
  <si>
    <t>枣庄市</t>
  </si>
  <si>
    <t>枣庄职业学院</t>
  </si>
  <si>
    <t>枣庄科技职业学院</t>
  </si>
  <si>
    <t>东营市</t>
  </si>
  <si>
    <t>东营职业学院</t>
  </si>
  <si>
    <t>东营市东营区职业中等专业学校</t>
  </si>
  <si>
    <t>烟台市</t>
  </si>
  <si>
    <t>烟台职业学院</t>
  </si>
  <si>
    <t>烟台汽车工程职业学院</t>
  </si>
  <si>
    <t>烟台工程职业技术学院</t>
  </si>
  <si>
    <t>烟台幼儿师范高等专科学校</t>
  </si>
  <si>
    <t>烟台文化旅游职业学院</t>
  </si>
  <si>
    <t>烟台城乡建设学校</t>
  </si>
  <si>
    <t>烟台船舶工业学校</t>
  </si>
  <si>
    <t>烟台理工学校</t>
  </si>
  <si>
    <t>烟台艺术学校</t>
  </si>
  <si>
    <t>潍坊市</t>
  </si>
  <si>
    <t>潍坊职业学院</t>
  </si>
  <si>
    <t>潍坊工程职业学院</t>
  </si>
  <si>
    <t>潍坊护理职业学院</t>
  </si>
  <si>
    <t>山东省潍坊商业学校</t>
  </si>
  <si>
    <t>寿光市职业教育中心学校</t>
  </si>
  <si>
    <t>诸城市福田汽车职业中等专业学校</t>
  </si>
  <si>
    <t>济宁市</t>
  </si>
  <si>
    <t>济宁职业技术学院</t>
  </si>
  <si>
    <t>山东理工职业学院</t>
  </si>
  <si>
    <t>泰安市</t>
  </si>
  <si>
    <t>泰山职业技术学院</t>
  </si>
  <si>
    <t>山东服装职业学院</t>
  </si>
  <si>
    <t>泰山护理职业学院</t>
  </si>
  <si>
    <t>泰安市岱岳区职业中等专业学校</t>
  </si>
  <si>
    <t>泰安市理工中等专业学校</t>
  </si>
  <si>
    <t>威海市</t>
  </si>
  <si>
    <t>威海职业学院</t>
  </si>
  <si>
    <t>威海海洋职业学院</t>
  </si>
  <si>
    <t>威海市职业中等专业学校</t>
  </si>
  <si>
    <t>威海市文登区职业中等专业学校</t>
  </si>
  <si>
    <t>日照市</t>
  </si>
  <si>
    <t>日照职业技术学院</t>
  </si>
  <si>
    <t>临沂市</t>
  </si>
  <si>
    <t>临沂职业学院</t>
  </si>
  <si>
    <t>临沂科技职业学院</t>
  </si>
  <si>
    <t>德州市</t>
  </si>
  <si>
    <t>德州职业技术学院</t>
  </si>
  <si>
    <t>齐河县职业中等专业学校(齐河县技工学校）</t>
  </si>
  <si>
    <t>德州交通职业中等专业学校</t>
  </si>
  <si>
    <t>聊城市</t>
  </si>
  <si>
    <t>聊城职业技术学院</t>
  </si>
  <si>
    <t>聊城高级财经职业学校</t>
  </si>
  <si>
    <t>聊城高级工程职业学校</t>
  </si>
  <si>
    <t>滨州市</t>
  </si>
  <si>
    <t>滨州职业学院</t>
  </si>
  <si>
    <t>博兴县职业中等专业学校</t>
  </si>
  <si>
    <t>鲁中中等专业学校</t>
  </si>
  <si>
    <t>菏泽市</t>
  </si>
  <si>
    <t>菏泽家政职业学院</t>
  </si>
  <si>
    <t>菏泽职业学院</t>
  </si>
  <si>
    <t>省直管县</t>
  </si>
  <si>
    <t>安丘市</t>
  </si>
  <si>
    <t>潍坊市机械工业学校</t>
  </si>
  <si>
    <t>五莲县</t>
  </si>
  <si>
    <t>日照市科技中等专业学校</t>
  </si>
  <si>
    <t>临沭县</t>
  </si>
  <si>
    <t>临沂市工业学校</t>
  </si>
  <si>
    <t>单  县</t>
  </si>
  <si>
    <t>单县职业中等专业学校</t>
  </si>
  <si>
    <t>2022年现代职业教育质量提升计划中央专项资金提前下达“高职院校生均拨款奖补资金”      分配表</t>
  </si>
  <si>
    <t>高水平专业群建设计划建设单位</t>
  </si>
  <si>
    <t>中国特色高水平高职学校和专业建设计划建设单位</t>
  </si>
  <si>
    <t>2021年全国职业院校技能大赛赛项承办补助</t>
  </si>
  <si>
    <t>2020年教育事业统计高职在校生</t>
  </si>
  <si>
    <t>按在校生生均拨款</t>
  </si>
  <si>
    <t>扣减因素</t>
  </si>
  <si>
    <t>支持职业技术大学建设</t>
  </si>
  <si>
    <t>备  注</t>
  </si>
  <si>
    <t>高水平专业群建设单位（B档）</t>
  </si>
  <si>
    <t>高水平学校建设单位（A档）</t>
  </si>
  <si>
    <t>高水平专业群建设单位（C档）</t>
  </si>
  <si>
    <t>高水平专业群建设单位（A档）</t>
  </si>
  <si>
    <t>高水平学校建设单位（B档）</t>
  </si>
  <si>
    <t>生均扣减500万</t>
  </si>
  <si>
    <t>山东化工职业学院</t>
  </si>
  <si>
    <t>山东海事职业学院</t>
  </si>
  <si>
    <t>潍坊工商职业学院</t>
  </si>
  <si>
    <t>高水平学校建设单位（C档）</t>
  </si>
  <si>
    <t>2022年现代职业教育质量提升计划中央专项资金提前下达
“中职学校改善办学条件奖补资金”分配表</t>
  </si>
  <si>
    <t>高水平中职学校和特色化专业建设单位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</si>
</sst>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9"/>
      <name val="宋体"/>
      <charset val="134"/>
    </font>
    <font>
      <sz val="18"/>
      <name val="方正小标宋简体"/>
      <charset val="134"/>
    </font>
    <font>
      <b/>
      <sz val="10"/>
      <color rgb="FF000000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</font>
    <font>
      <sz val="11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0" fillId="9" borderId="12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28" fillId="21" borderId="11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5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76" fontId="12" fillId="3" borderId="2" xfId="0" applyNumberFormat="1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12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8"/>
  <sheetViews>
    <sheetView tabSelected="1" workbookViewId="0">
      <selection activeCell="L7" sqref="L7"/>
    </sheetView>
  </sheetViews>
  <sheetFormatPr defaultColWidth="9" defaultRowHeight="13.5" outlineLevelCol="5"/>
  <cols>
    <col min="1" max="1" width="21.125" style="21" customWidth="1"/>
    <col min="2" max="2" width="33.5" style="22" customWidth="1"/>
    <col min="3" max="3" width="10" style="21" customWidth="1"/>
    <col min="4" max="4" width="10.25" style="21" customWidth="1"/>
    <col min="5" max="5" width="9.625" style="21" customWidth="1"/>
    <col min="6" max="6" width="15" style="21" customWidth="1"/>
    <col min="7" max="16384" width="9" style="21"/>
  </cols>
  <sheetData>
    <row r="1" ht="22.5" customHeight="1" spans="1:1">
      <c r="A1" s="51" t="s">
        <v>0</v>
      </c>
    </row>
    <row r="2" ht="63" customHeight="1" spans="1:5">
      <c r="A2" s="52" t="s">
        <v>1</v>
      </c>
      <c r="B2" s="52"/>
      <c r="C2" s="52"/>
      <c r="D2" s="52"/>
      <c r="E2" s="52"/>
    </row>
    <row r="3" ht="20.25" customHeight="1" spans="1:6">
      <c r="A3" s="24"/>
      <c r="B3" s="25"/>
      <c r="C3" s="24"/>
      <c r="D3" s="24"/>
      <c r="E3" s="53" t="s">
        <v>2</v>
      </c>
      <c r="F3" s="53"/>
    </row>
    <row r="4" ht="36" customHeight="1" spans="1:6">
      <c r="A4" s="54" t="s">
        <v>3</v>
      </c>
      <c r="B4" s="54" t="s">
        <v>4</v>
      </c>
      <c r="C4" s="55" t="s">
        <v>5</v>
      </c>
      <c r="D4" s="56" t="s">
        <v>6</v>
      </c>
      <c r="E4" s="56" t="s">
        <v>7</v>
      </c>
      <c r="F4" s="56" t="s">
        <v>8</v>
      </c>
    </row>
    <row r="5" ht="17.25" customHeight="1" spans="1:6">
      <c r="A5" s="57" t="s">
        <v>9</v>
      </c>
      <c r="B5" s="58"/>
      <c r="C5" s="56">
        <f>C6+C52+C130</f>
        <v>100890</v>
      </c>
      <c r="D5" s="56">
        <f t="shared" ref="D5:E5" si="0">D6+D52+D130</f>
        <v>78660</v>
      </c>
      <c r="E5" s="56">
        <f t="shared" si="0"/>
        <v>18090</v>
      </c>
      <c r="F5" s="56">
        <f>F6+F52+F130</f>
        <v>4140</v>
      </c>
    </row>
    <row r="6" ht="17.25" customHeight="1" spans="1:6">
      <c r="A6" s="57" t="s">
        <v>10</v>
      </c>
      <c r="B6" s="58"/>
      <c r="C6" s="56">
        <f>C7+C9+C11+C14+C16+C18+C20+C22+C24+C26+C30+C32+C36+C38+C40+C42+C44+C46+C48+C50</f>
        <v>31511</v>
      </c>
      <c r="D6" s="56">
        <f>D7+D9+D11+D14+D16+D18+D20+D22+D24+D26+D30+D32+D36+D38+D40+D42+D44+D46+D48+D50</f>
        <v>27371</v>
      </c>
      <c r="E6" s="56">
        <f>E7+E9+E11+E14+E16+E18+E20+E22+E24+E26+E30+E32+E36+E38+E40+E42+E44+E46+E48+E50</f>
        <v>0</v>
      </c>
      <c r="F6" s="56">
        <f>F7+F9+F11+F14+F16+F18+F20+F22+F24+F26+F30+F32+F36+F38+F40+F42+F44+F46+F48+F50</f>
        <v>4140</v>
      </c>
    </row>
    <row r="7" ht="17.25" customHeight="1" spans="1:6">
      <c r="A7" s="58" t="s">
        <v>11</v>
      </c>
      <c r="B7" s="58"/>
      <c r="C7" s="59">
        <v>4140</v>
      </c>
      <c r="D7" s="56"/>
      <c r="E7" s="56"/>
      <c r="F7" s="59">
        <v>4140</v>
      </c>
    </row>
    <row r="8" ht="17.25" customHeight="1" spans="1:6">
      <c r="A8" s="57"/>
      <c r="B8" s="58" t="s">
        <v>12</v>
      </c>
      <c r="C8" s="59">
        <v>4140</v>
      </c>
      <c r="D8" s="56"/>
      <c r="E8" s="56"/>
      <c r="F8" s="59">
        <v>4140</v>
      </c>
    </row>
    <row r="9" ht="17.25" customHeight="1" spans="1:6">
      <c r="A9" s="58" t="s">
        <v>13</v>
      </c>
      <c r="B9" s="58"/>
      <c r="C9" s="59">
        <v>1328</v>
      </c>
      <c r="D9" s="59">
        <v>1328</v>
      </c>
      <c r="E9" s="59"/>
      <c r="F9" s="59"/>
    </row>
    <row r="10" ht="17.25" customHeight="1" spans="1:6">
      <c r="A10" s="58"/>
      <c r="B10" s="58" t="s">
        <v>14</v>
      </c>
      <c r="C10" s="59">
        <v>1328</v>
      </c>
      <c r="D10" s="59">
        <v>1328</v>
      </c>
      <c r="E10" s="59"/>
      <c r="F10" s="59"/>
    </row>
    <row r="11" ht="17.25" customHeight="1" spans="1:6">
      <c r="A11" s="58" t="s">
        <v>15</v>
      </c>
      <c r="B11" s="58"/>
      <c r="C11" s="59">
        <v>7082</v>
      </c>
      <c r="D11" s="59">
        <v>7082</v>
      </c>
      <c r="E11" s="59"/>
      <c r="F11" s="59"/>
    </row>
    <row r="12" ht="17.25" customHeight="1" spans="1:6">
      <c r="A12" s="58"/>
      <c r="B12" s="58" t="s">
        <v>16</v>
      </c>
      <c r="C12" s="59">
        <v>1207</v>
      </c>
      <c r="D12" s="59">
        <v>1207</v>
      </c>
      <c r="E12" s="59"/>
      <c r="F12" s="59"/>
    </row>
    <row r="13" ht="17.25" customHeight="1" spans="1:6">
      <c r="A13" s="58"/>
      <c r="B13" s="58" t="s">
        <v>17</v>
      </c>
      <c r="C13" s="59">
        <v>5875</v>
      </c>
      <c r="D13" s="59">
        <v>5875</v>
      </c>
      <c r="E13" s="59"/>
      <c r="F13" s="59"/>
    </row>
    <row r="14" ht="17.25" customHeight="1" spans="1:6">
      <c r="A14" s="58" t="s">
        <v>18</v>
      </c>
      <c r="B14" s="58"/>
      <c r="C14" s="59">
        <v>822</v>
      </c>
      <c r="D14" s="59">
        <v>822</v>
      </c>
      <c r="E14" s="59"/>
      <c r="F14" s="59"/>
    </row>
    <row r="15" ht="17.25" customHeight="1" spans="1:6">
      <c r="A15" s="58"/>
      <c r="B15" s="58" t="s">
        <v>19</v>
      </c>
      <c r="C15" s="59">
        <v>822</v>
      </c>
      <c r="D15" s="59">
        <v>822</v>
      </c>
      <c r="E15" s="59"/>
      <c r="F15" s="59"/>
    </row>
    <row r="16" ht="17.25" customHeight="1" spans="1:6">
      <c r="A16" s="58" t="s">
        <v>20</v>
      </c>
      <c r="B16" s="58"/>
      <c r="C16" s="59">
        <v>1547</v>
      </c>
      <c r="D16" s="59">
        <v>1547</v>
      </c>
      <c r="E16" s="59"/>
      <c r="F16" s="59"/>
    </row>
    <row r="17" ht="17.25" customHeight="1" spans="1:6">
      <c r="A17" s="58"/>
      <c r="B17" s="58" t="s">
        <v>21</v>
      </c>
      <c r="C17" s="59">
        <v>1547</v>
      </c>
      <c r="D17" s="59">
        <v>1547</v>
      </c>
      <c r="E17" s="59"/>
      <c r="F17" s="59"/>
    </row>
    <row r="18" ht="17.25" customHeight="1" spans="1:6">
      <c r="A18" s="58" t="s">
        <v>22</v>
      </c>
      <c r="B18" s="58"/>
      <c r="C18" s="59">
        <v>637</v>
      </c>
      <c r="D18" s="59">
        <v>637</v>
      </c>
      <c r="E18" s="59"/>
      <c r="F18" s="59"/>
    </row>
    <row r="19" ht="17.25" customHeight="1" spans="1:6">
      <c r="A19" s="58"/>
      <c r="B19" s="58" t="s">
        <v>23</v>
      </c>
      <c r="C19" s="59">
        <v>637</v>
      </c>
      <c r="D19" s="59">
        <v>637</v>
      </c>
      <c r="E19" s="59"/>
      <c r="F19" s="59"/>
    </row>
    <row r="20" ht="17.25" customHeight="1" spans="1:6">
      <c r="A20" s="58" t="s">
        <v>11</v>
      </c>
      <c r="B20" s="58"/>
      <c r="C20" s="59">
        <v>3252</v>
      </c>
      <c r="D20" s="59">
        <v>3252</v>
      </c>
      <c r="E20" s="59"/>
      <c r="F20" s="59"/>
    </row>
    <row r="21" ht="17.25" customHeight="1" spans="1:6">
      <c r="A21" s="58"/>
      <c r="B21" s="58" t="s">
        <v>24</v>
      </c>
      <c r="C21" s="59">
        <v>3252</v>
      </c>
      <c r="D21" s="59">
        <v>3252</v>
      </c>
      <c r="E21" s="59"/>
      <c r="F21" s="59"/>
    </row>
    <row r="22" ht="17.25" customHeight="1" spans="1:6">
      <c r="A22" s="58" t="s">
        <v>25</v>
      </c>
      <c r="B22" s="58"/>
      <c r="C22" s="59">
        <v>549</v>
      </c>
      <c r="D22" s="59">
        <v>549</v>
      </c>
      <c r="E22" s="59"/>
      <c r="F22" s="59"/>
    </row>
    <row r="23" ht="17.25" customHeight="1" spans="1:6">
      <c r="A23" s="58"/>
      <c r="B23" s="58" t="s">
        <v>26</v>
      </c>
      <c r="C23" s="59">
        <v>549</v>
      </c>
      <c r="D23" s="59">
        <v>549</v>
      </c>
      <c r="E23" s="59"/>
      <c r="F23" s="59"/>
    </row>
    <row r="24" ht="17.25" customHeight="1" spans="1:6">
      <c r="A24" s="58" t="s">
        <v>27</v>
      </c>
      <c r="B24" s="58"/>
      <c r="C24" s="59">
        <v>488</v>
      </c>
      <c r="D24" s="59">
        <v>488</v>
      </c>
      <c r="E24" s="59"/>
      <c r="F24" s="59"/>
    </row>
    <row r="25" ht="17.25" customHeight="1" spans="1:6">
      <c r="A25" s="58"/>
      <c r="B25" s="58" t="s">
        <v>28</v>
      </c>
      <c r="C25" s="59">
        <v>488</v>
      </c>
      <c r="D25" s="59">
        <v>488</v>
      </c>
      <c r="E25" s="59"/>
      <c r="F25" s="59"/>
    </row>
    <row r="26" ht="17.25" customHeight="1" spans="1:6">
      <c r="A26" s="58" t="s">
        <v>29</v>
      </c>
      <c r="B26" s="58"/>
      <c r="C26" s="59">
        <v>3038</v>
      </c>
      <c r="D26" s="59">
        <v>3038</v>
      </c>
      <c r="E26" s="59"/>
      <c r="F26" s="59"/>
    </row>
    <row r="27" ht="17.25" customHeight="1" spans="1:6">
      <c r="A27" s="58"/>
      <c r="B27" s="58" t="s">
        <v>30</v>
      </c>
      <c r="C27" s="59">
        <v>838</v>
      </c>
      <c r="D27" s="59">
        <v>838</v>
      </c>
      <c r="E27" s="59"/>
      <c r="F27" s="59"/>
    </row>
    <row r="28" ht="17.25" customHeight="1" spans="1:6">
      <c r="A28" s="58"/>
      <c r="B28" s="58" t="s">
        <v>31</v>
      </c>
      <c r="C28" s="59">
        <v>1455</v>
      </c>
      <c r="D28" s="59">
        <v>1455</v>
      </c>
      <c r="E28" s="59"/>
      <c r="F28" s="59"/>
    </row>
    <row r="29" ht="17.25" customHeight="1" spans="1:6">
      <c r="A29" s="58"/>
      <c r="B29" s="58" t="s">
        <v>32</v>
      </c>
      <c r="C29" s="59">
        <v>745</v>
      </c>
      <c r="D29" s="59">
        <v>745</v>
      </c>
      <c r="E29" s="59"/>
      <c r="F29" s="59"/>
    </row>
    <row r="30" ht="17.25" customHeight="1" spans="1:6">
      <c r="A30" s="58" t="s">
        <v>33</v>
      </c>
      <c r="B30" s="58"/>
      <c r="C30" s="59">
        <v>777</v>
      </c>
      <c r="D30" s="59">
        <v>777</v>
      </c>
      <c r="E30" s="59"/>
      <c r="F30" s="59"/>
    </row>
    <row r="31" ht="17.25" customHeight="1" spans="1:6">
      <c r="A31" s="58"/>
      <c r="B31" s="58" t="s">
        <v>34</v>
      </c>
      <c r="C31" s="59">
        <v>777</v>
      </c>
      <c r="D31" s="59">
        <v>777</v>
      </c>
      <c r="E31" s="59"/>
      <c r="F31" s="59"/>
    </row>
    <row r="32" ht="17.25" customHeight="1" spans="1:6">
      <c r="A32" s="58" t="s">
        <v>35</v>
      </c>
      <c r="B32" s="58"/>
      <c r="C32" s="59">
        <v>3334</v>
      </c>
      <c r="D32" s="59">
        <v>3334</v>
      </c>
      <c r="E32" s="59"/>
      <c r="F32" s="59"/>
    </row>
    <row r="33" ht="17.25" customHeight="1" spans="1:6">
      <c r="A33" s="58"/>
      <c r="B33" s="58" t="s">
        <v>36</v>
      </c>
      <c r="C33" s="59">
        <v>2107</v>
      </c>
      <c r="D33" s="59">
        <v>2107</v>
      </c>
      <c r="E33" s="59"/>
      <c r="F33" s="59"/>
    </row>
    <row r="34" ht="17.25" customHeight="1" spans="1:6">
      <c r="A34" s="58"/>
      <c r="B34" s="58" t="s">
        <v>37</v>
      </c>
      <c r="C34" s="59">
        <v>547</v>
      </c>
      <c r="D34" s="59">
        <v>547</v>
      </c>
      <c r="E34" s="59"/>
      <c r="F34" s="59"/>
    </row>
    <row r="35" ht="17.25" customHeight="1" spans="1:6">
      <c r="A35" s="58"/>
      <c r="B35" s="58" t="s">
        <v>38</v>
      </c>
      <c r="C35" s="59">
        <v>680</v>
      </c>
      <c r="D35" s="59">
        <v>680</v>
      </c>
      <c r="E35" s="59"/>
      <c r="F35" s="59"/>
    </row>
    <row r="36" ht="17.25" customHeight="1" spans="1:6">
      <c r="A36" s="58" t="s">
        <v>39</v>
      </c>
      <c r="B36" s="58"/>
      <c r="C36" s="59">
        <v>900</v>
      </c>
      <c r="D36" s="59">
        <v>900</v>
      </c>
      <c r="E36" s="59"/>
      <c r="F36" s="59"/>
    </row>
    <row r="37" ht="17.25" customHeight="1" spans="1:6">
      <c r="A37" s="58"/>
      <c r="B37" s="58" t="s">
        <v>40</v>
      </c>
      <c r="C37" s="59">
        <v>900</v>
      </c>
      <c r="D37" s="59">
        <v>900</v>
      </c>
      <c r="E37" s="59"/>
      <c r="F37" s="59"/>
    </row>
    <row r="38" ht="17.25" customHeight="1" spans="1:6">
      <c r="A38" s="58" t="s">
        <v>41</v>
      </c>
      <c r="B38" s="58"/>
      <c r="C38" s="59">
        <v>580</v>
      </c>
      <c r="D38" s="59">
        <v>580</v>
      </c>
      <c r="E38" s="59"/>
      <c r="F38" s="59"/>
    </row>
    <row r="39" ht="17.25" customHeight="1" spans="1:6">
      <c r="A39" s="58"/>
      <c r="B39" s="58" t="s">
        <v>42</v>
      </c>
      <c r="C39" s="59">
        <v>580</v>
      </c>
      <c r="D39" s="59">
        <v>580</v>
      </c>
      <c r="E39" s="59"/>
      <c r="F39" s="59"/>
    </row>
    <row r="40" ht="17.25" customHeight="1" spans="1:6">
      <c r="A40" s="58" t="s">
        <v>43</v>
      </c>
      <c r="B40" s="58"/>
      <c r="C40" s="59">
        <v>688</v>
      </c>
      <c r="D40" s="59">
        <v>688</v>
      </c>
      <c r="E40" s="59"/>
      <c r="F40" s="59"/>
    </row>
    <row r="41" ht="17.25" customHeight="1" spans="1:6">
      <c r="A41" s="58"/>
      <c r="B41" s="58" t="s">
        <v>44</v>
      </c>
      <c r="C41" s="59">
        <v>688</v>
      </c>
      <c r="D41" s="59">
        <v>688</v>
      </c>
      <c r="E41" s="59"/>
      <c r="F41" s="59"/>
    </row>
    <row r="42" ht="17.25" customHeight="1" spans="1:6">
      <c r="A42" s="58" t="s">
        <v>45</v>
      </c>
      <c r="B42" s="58"/>
      <c r="C42" s="59">
        <v>395</v>
      </c>
      <c r="D42" s="59">
        <v>395</v>
      </c>
      <c r="E42" s="59"/>
      <c r="F42" s="59"/>
    </row>
    <row r="43" ht="17.25" customHeight="1" spans="1:6">
      <c r="A43" s="58"/>
      <c r="B43" s="58" t="s">
        <v>46</v>
      </c>
      <c r="C43" s="59">
        <v>395</v>
      </c>
      <c r="D43" s="59">
        <v>395</v>
      </c>
      <c r="E43" s="59"/>
      <c r="F43" s="59"/>
    </row>
    <row r="44" ht="17.25" customHeight="1" spans="1:6">
      <c r="A44" s="58" t="s">
        <v>47</v>
      </c>
      <c r="B44" s="58"/>
      <c r="C44" s="59">
        <v>528</v>
      </c>
      <c r="D44" s="59">
        <v>528</v>
      </c>
      <c r="E44" s="59"/>
      <c r="F44" s="59"/>
    </row>
    <row r="45" ht="17.25" customHeight="1" spans="1:6">
      <c r="A45" s="58"/>
      <c r="B45" s="58" t="s">
        <v>48</v>
      </c>
      <c r="C45" s="59">
        <v>528</v>
      </c>
      <c r="D45" s="59">
        <v>528</v>
      </c>
      <c r="E45" s="59"/>
      <c r="F45" s="59"/>
    </row>
    <row r="46" ht="17.25" customHeight="1" spans="1:6">
      <c r="A46" s="58" t="s">
        <v>49</v>
      </c>
      <c r="B46" s="58"/>
      <c r="C46" s="59">
        <v>75</v>
      </c>
      <c r="D46" s="59">
        <v>75</v>
      </c>
      <c r="E46" s="59"/>
      <c r="F46" s="59"/>
    </row>
    <row r="47" ht="17.25" customHeight="1" spans="1:6">
      <c r="A47" s="58"/>
      <c r="B47" s="58" t="s">
        <v>50</v>
      </c>
      <c r="C47" s="59">
        <v>75</v>
      </c>
      <c r="D47" s="59">
        <v>75</v>
      </c>
      <c r="E47" s="59"/>
      <c r="F47" s="59"/>
    </row>
    <row r="48" ht="17.25" customHeight="1" spans="1:6">
      <c r="A48" s="58" t="s">
        <v>51</v>
      </c>
      <c r="B48" s="58"/>
      <c r="C48" s="59">
        <v>692</v>
      </c>
      <c r="D48" s="59">
        <v>692</v>
      </c>
      <c r="E48" s="59"/>
      <c r="F48" s="59"/>
    </row>
    <row r="49" ht="17.25" customHeight="1" spans="1:6">
      <c r="A49" s="58"/>
      <c r="B49" s="58" t="s">
        <v>52</v>
      </c>
      <c r="C49" s="59">
        <v>692</v>
      </c>
      <c r="D49" s="59">
        <v>692</v>
      </c>
      <c r="E49" s="59"/>
      <c r="F49" s="59"/>
    </row>
    <row r="50" ht="17.25" customHeight="1" spans="1:6">
      <c r="A50" s="58" t="s">
        <v>53</v>
      </c>
      <c r="B50" s="58"/>
      <c r="C50" s="59">
        <v>659</v>
      </c>
      <c r="D50" s="59">
        <v>659</v>
      </c>
      <c r="E50" s="59"/>
      <c r="F50" s="59"/>
    </row>
    <row r="51" ht="17.25" customHeight="1" spans="1:6">
      <c r="A51" s="58"/>
      <c r="B51" s="58" t="s">
        <v>54</v>
      </c>
      <c r="C51" s="59">
        <v>659</v>
      </c>
      <c r="D51" s="59">
        <v>659</v>
      </c>
      <c r="E51" s="59"/>
      <c r="F51" s="59"/>
    </row>
    <row r="52" ht="17.25" customHeight="1" spans="1:6">
      <c r="A52" s="57" t="s">
        <v>55</v>
      </c>
      <c r="B52" s="58"/>
      <c r="C52" s="59">
        <f>C53+C64+C67+C73+C76+C79+C89+C96+C99+C105+C110+C112+C115+C119+C123+C127</f>
        <v>66919</v>
      </c>
      <c r="D52" s="59">
        <f t="shared" ref="D52:E52" si="1">D53+D64+D67+D73+D76+D79+D89+D96+D99+D105+D110+D112+D115+D119+D123+D127</f>
        <v>51289</v>
      </c>
      <c r="E52" s="59">
        <f t="shared" si="1"/>
        <v>15630</v>
      </c>
      <c r="F52" s="59"/>
    </row>
    <row r="53" ht="17.25" customHeight="1" spans="1:6">
      <c r="A53" s="58" t="s">
        <v>56</v>
      </c>
      <c r="B53" s="58"/>
      <c r="C53" s="59">
        <f>SUM(C54:C63)</f>
        <v>9246</v>
      </c>
      <c r="D53" s="59">
        <f t="shared" ref="D53:E53" si="2">SUM(D54:D63)</f>
        <v>6836</v>
      </c>
      <c r="E53" s="59">
        <f t="shared" si="2"/>
        <v>2410</v>
      </c>
      <c r="F53" s="59"/>
    </row>
    <row r="54" ht="17.25" customHeight="1" spans="1:6">
      <c r="A54" s="58"/>
      <c r="B54" s="58" t="s">
        <v>57</v>
      </c>
      <c r="C54" s="59">
        <v>1489</v>
      </c>
      <c r="D54" s="59">
        <v>1489</v>
      </c>
      <c r="E54" s="59"/>
      <c r="F54" s="59"/>
    </row>
    <row r="55" ht="17.25" customHeight="1" spans="1:6">
      <c r="A55" s="58"/>
      <c r="B55" s="58" t="s">
        <v>58</v>
      </c>
      <c r="C55" s="59">
        <v>1711</v>
      </c>
      <c r="D55" s="59">
        <v>1711</v>
      </c>
      <c r="E55" s="59"/>
      <c r="F55" s="59"/>
    </row>
    <row r="56" ht="17.25" customHeight="1" spans="1:6">
      <c r="A56" s="58"/>
      <c r="B56" s="58" t="s">
        <v>59</v>
      </c>
      <c r="C56" s="59">
        <v>1045</v>
      </c>
      <c r="D56" s="59">
        <v>1045</v>
      </c>
      <c r="E56" s="59"/>
      <c r="F56" s="59"/>
    </row>
    <row r="57" ht="17.25" customHeight="1" spans="1:6">
      <c r="A57" s="58"/>
      <c r="B57" s="58" t="s">
        <v>60</v>
      </c>
      <c r="C57" s="59">
        <v>1319</v>
      </c>
      <c r="D57" s="59">
        <v>1319</v>
      </c>
      <c r="E57" s="59"/>
      <c r="F57" s="59"/>
    </row>
    <row r="58" ht="17.25" customHeight="1" spans="1:6">
      <c r="A58" s="58"/>
      <c r="B58" s="58" t="s">
        <v>61</v>
      </c>
      <c r="C58" s="59">
        <v>1272</v>
      </c>
      <c r="D58" s="59">
        <v>1272</v>
      </c>
      <c r="E58" s="59"/>
      <c r="F58" s="59"/>
    </row>
    <row r="59" ht="17.25" customHeight="1" spans="1:6">
      <c r="A59" s="58"/>
      <c r="B59" s="58" t="s">
        <v>62</v>
      </c>
      <c r="C59" s="59">
        <v>830</v>
      </c>
      <c r="D59" s="59"/>
      <c r="E59" s="59">
        <v>830</v>
      </c>
      <c r="F59" s="59"/>
    </row>
    <row r="60" ht="17.25" customHeight="1" spans="1:6">
      <c r="A60" s="58"/>
      <c r="B60" s="58" t="s">
        <v>63</v>
      </c>
      <c r="C60" s="59">
        <v>30</v>
      </c>
      <c r="D60" s="59"/>
      <c r="E60" s="59">
        <v>30</v>
      </c>
      <c r="F60" s="59"/>
    </row>
    <row r="61" ht="17.25" customHeight="1" spans="1:6">
      <c r="A61" s="58"/>
      <c r="B61" s="58" t="s">
        <v>64</v>
      </c>
      <c r="C61" s="59">
        <v>745</v>
      </c>
      <c r="D61" s="59"/>
      <c r="E61" s="59">
        <v>745</v>
      </c>
      <c r="F61" s="59"/>
    </row>
    <row r="62" ht="17.25" customHeight="1" spans="1:6">
      <c r="A62" s="58"/>
      <c r="B62" s="58" t="s">
        <v>65</v>
      </c>
      <c r="C62" s="59">
        <v>775</v>
      </c>
      <c r="D62" s="59"/>
      <c r="E62" s="59">
        <v>775</v>
      </c>
      <c r="F62" s="59"/>
    </row>
    <row r="63" ht="17.25" customHeight="1" spans="1:6">
      <c r="A63" s="58"/>
      <c r="B63" s="58" t="s">
        <v>66</v>
      </c>
      <c r="C63" s="59">
        <v>30</v>
      </c>
      <c r="D63" s="59"/>
      <c r="E63" s="59">
        <v>30</v>
      </c>
      <c r="F63" s="59"/>
    </row>
    <row r="64" ht="17.25" customHeight="1" spans="1:6">
      <c r="A64" s="58" t="s">
        <v>67</v>
      </c>
      <c r="B64" s="58"/>
      <c r="C64" s="59">
        <f>SUM(C65:C66)</f>
        <v>90</v>
      </c>
      <c r="D64" s="59">
        <f t="shared" ref="D64:E64" si="3">SUM(D65:D66)</f>
        <v>60</v>
      </c>
      <c r="E64" s="59">
        <f t="shared" si="3"/>
        <v>30</v>
      </c>
      <c r="F64" s="59"/>
    </row>
    <row r="65" ht="17.25" customHeight="1" spans="1:6">
      <c r="A65" s="58"/>
      <c r="B65" s="58" t="s">
        <v>68</v>
      </c>
      <c r="C65" s="59">
        <v>60</v>
      </c>
      <c r="D65" s="59">
        <v>60</v>
      </c>
      <c r="E65" s="59"/>
      <c r="F65" s="59"/>
    </row>
    <row r="66" ht="17.25" customHeight="1" spans="1:6">
      <c r="A66" s="58"/>
      <c r="B66" s="58" t="s">
        <v>69</v>
      </c>
      <c r="C66" s="59">
        <v>30</v>
      </c>
      <c r="D66" s="59"/>
      <c r="E66" s="59">
        <v>30</v>
      </c>
      <c r="F66" s="59"/>
    </row>
    <row r="67" ht="17.25" customHeight="1" spans="1:6">
      <c r="A67" s="58" t="s">
        <v>70</v>
      </c>
      <c r="B67" s="58"/>
      <c r="C67" s="59">
        <f>SUM(C68:C72)</f>
        <v>7858</v>
      </c>
      <c r="D67" s="59">
        <f t="shared" ref="D67:E67" si="4">SUM(D68:D72)</f>
        <v>6198</v>
      </c>
      <c r="E67" s="59">
        <f t="shared" si="4"/>
        <v>1660</v>
      </c>
      <c r="F67" s="59"/>
    </row>
    <row r="68" ht="17.25" customHeight="1" spans="1:6">
      <c r="A68" s="58"/>
      <c r="B68" s="58" t="s">
        <v>71</v>
      </c>
      <c r="C68" s="59">
        <v>3868</v>
      </c>
      <c r="D68" s="59">
        <v>3868</v>
      </c>
      <c r="E68" s="59"/>
      <c r="F68" s="59"/>
    </row>
    <row r="69" ht="17.25" customHeight="1" spans="1:6">
      <c r="A69" s="58"/>
      <c r="B69" s="58" t="s">
        <v>72</v>
      </c>
      <c r="C69" s="59">
        <v>1133</v>
      </c>
      <c r="D69" s="59">
        <v>1133</v>
      </c>
      <c r="E69" s="59"/>
      <c r="F69" s="59"/>
    </row>
    <row r="70" ht="17.25" customHeight="1" spans="1:6">
      <c r="A70" s="58"/>
      <c r="B70" s="58" t="s">
        <v>73</v>
      </c>
      <c r="C70" s="59">
        <v>1197</v>
      </c>
      <c r="D70" s="59">
        <v>1197</v>
      </c>
      <c r="E70" s="59"/>
      <c r="F70" s="59"/>
    </row>
    <row r="71" ht="17.25" customHeight="1" spans="1:6">
      <c r="A71" s="58"/>
      <c r="B71" s="58" t="s">
        <v>74</v>
      </c>
      <c r="C71" s="59">
        <v>800</v>
      </c>
      <c r="D71" s="59"/>
      <c r="E71" s="59">
        <v>800</v>
      </c>
      <c r="F71" s="59"/>
    </row>
    <row r="72" ht="17.25" customHeight="1" spans="1:6">
      <c r="A72" s="58"/>
      <c r="B72" s="58" t="s">
        <v>75</v>
      </c>
      <c r="C72" s="59">
        <v>860</v>
      </c>
      <c r="D72" s="59"/>
      <c r="E72" s="59">
        <v>860</v>
      </c>
      <c r="F72" s="59"/>
    </row>
    <row r="73" ht="17.25" customHeight="1" spans="1:6">
      <c r="A73" s="58" t="s">
        <v>76</v>
      </c>
      <c r="B73" s="58"/>
      <c r="C73" s="59">
        <f>C74+C75</f>
        <v>2774</v>
      </c>
      <c r="D73" s="59">
        <f t="shared" ref="D73:E73" si="5">D74+D75</f>
        <v>2774</v>
      </c>
      <c r="E73" s="59">
        <f t="shared" si="5"/>
        <v>0</v>
      </c>
      <c r="F73" s="59"/>
    </row>
    <row r="74" ht="17.25" customHeight="1" spans="1:6">
      <c r="A74" s="58"/>
      <c r="B74" s="58" t="s">
        <v>77</v>
      </c>
      <c r="C74" s="59">
        <v>1128</v>
      </c>
      <c r="D74" s="59">
        <v>1128</v>
      </c>
      <c r="E74" s="59"/>
      <c r="F74" s="59"/>
    </row>
    <row r="75" ht="17.25" customHeight="1" spans="1:6">
      <c r="A75" s="58"/>
      <c r="B75" s="58" t="s">
        <v>78</v>
      </c>
      <c r="C75" s="59">
        <v>1646</v>
      </c>
      <c r="D75" s="59">
        <v>1646</v>
      </c>
      <c r="E75" s="59"/>
      <c r="F75" s="59"/>
    </row>
    <row r="76" ht="17.25" customHeight="1" spans="1:6">
      <c r="A76" s="58" t="s">
        <v>79</v>
      </c>
      <c r="B76" s="58"/>
      <c r="C76" s="59">
        <f>C77+C78</f>
        <v>2081</v>
      </c>
      <c r="D76" s="59">
        <f t="shared" ref="D76:E76" si="6">D77+D78</f>
        <v>1281</v>
      </c>
      <c r="E76" s="59">
        <f t="shared" si="6"/>
        <v>800</v>
      </c>
      <c r="F76" s="59"/>
    </row>
    <row r="77" ht="17.25" customHeight="1" spans="1:6">
      <c r="A77" s="58"/>
      <c r="B77" s="58" t="s">
        <v>80</v>
      </c>
      <c r="C77" s="59">
        <v>1281</v>
      </c>
      <c r="D77" s="59">
        <v>1281</v>
      </c>
      <c r="E77" s="59"/>
      <c r="F77" s="59"/>
    </row>
    <row r="78" ht="17.25" customHeight="1" spans="1:6">
      <c r="A78" s="58"/>
      <c r="B78" s="58" t="s">
        <v>81</v>
      </c>
      <c r="C78" s="59">
        <v>800</v>
      </c>
      <c r="D78" s="59"/>
      <c r="E78" s="59">
        <v>800</v>
      </c>
      <c r="F78" s="59"/>
    </row>
    <row r="79" ht="17.25" customHeight="1" spans="1:6">
      <c r="A79" s="58" t="s">
        <v>82</v>
      </c>
      <c r="B79" s="58"/>
      <c r="C79" s="59">
        <f>SUM(C80:C88)</f>
        <v>7448</v>
      </c>
      <c r="D79" s="59">
        <f t="shared" ref="D79:E79" si="7">SUM(D80:D88)</f>
        <v>4958</v>
      </c>
      <c r="E79" s="59">
        <f t="shared" si="7"/>
        <v>2490</v>
      </c>
      <c r="F79" s="59"/>
    </row>
    <row r="80" ht="17.25" customHeight="1" spans="1:6">
      <c r="A80" s="58"/>
      <c r="B80" s="58" t="s">
        <v>83</v>
      </c>
      <c r="C80" s="59">
        <v>1685</v>
      </c>
      <c r="D80" s="59">
        <v>1685</v>
      </c>
      <c r="E80" s="59"/>
      <c r="F80" s="59"/>
    </row>
    <row r="81" ht="17.25" customHeight="1" spans="1:6">
      <c r="A81" s="58"/>
      <c r="B81" s="58" t="s">
        <v>84</v>
      </c>
      <c r="C81" s="59">
        <v>1586</v>
      </c>
      <c r="D81" s="59">
        <v>1586</v>
      </c>
      <c r="E81" s="59"/>
      <c r="F81" s="59"/>
    </row>
    <row r="82" ht="17.25" customHeight="1" spans="1:6">
      <c r="A82" s="58"/>
      <c r="B82" s="58" t="s">
        <v>85</v>
      </c>
      <c r="C82" s="59">
        <v>1624</v>
      </c>
      <c r="D82" s="59">
        <v>1624</v>
      </c>
      <c r="E82" s="59"/>
      <c r="F82" s="59"/>
    </row>
    <row r="83" ht="17.25" customHeight="1" spans="1:6">
      <c r="A83" s="58"/>
      <c r="B83" s="58" t="s">
        <v>86</v>
      </c>
      <c r="C83" s="59">
        <v>38</v>
      </c>
      <c r="D83" s="59">
        <v>38</v>
      </c>
      <c r="E83" s="59"/>
      <c r="F83" s="59"/>
    </row>
    <row r="84" ht="17.25" customHeight="1" spans="1:6">
      <c r="A84" s="58"/>
      <c r="B84" s="58" t="s">
        <v>87</v>
      </c>
      <c r="C84" s="59">
        <v>25</v>
      </c>
      <c r="D84" s="59">
        <v>25</v>
      </c>
      <c r="E84" s="49"/>
      <c r="F84" s="59"/>
    </row>
    <row r="85" ht="17.25" customHeight="1" spans="1:6">
      <c r="A85" s="58"/>
      <c r="B85" s="58" t="s">
        <v>88</v>
      </c>
      <c r="C85" s="59">
        <v>860</v>
      </c>
      <c r="D85" s="59"/>
      <c r="E85" s="59">
        <v>860</v>
      </c>
      <c r="F85" s="59"/>
    </row>
    <row r="86" ht="17.25" customHeight="1" spans="1:6">
      <c r="A86" s="58"/>
      <c r="B86" s="58" t="s">
        <v>89</v>
      </c>
      <c r="C86" s="59">
        <v>800</v>
      </c>
      <c r="D86" s="59"/>
      <c r="E86" s="59">
        <v>800</v>
      </c>
      <c r="F86" s="59"/>
    </row>
    <row r="87" ht="17.25" customHeight="1" spans="1:6">
      <c r="A87" s="58"/>
      <c r="B87" s="58" t="s">
        <v>90</v>
      </c>
      <c r="C87" s="59">
        <v>800</v>
      </c>
      <c r="D87" s="59"/>
      <c r="E87" s="59">
        <v>800</v>
      </c>
      <c r="F87" s="59"/>
    </row>
    <row r="88" ht="17.25" customHeight="1" spans="1:6">
      <c r="A88" s="58"/>
      <c r="B88" s="58" t="s">
        <v>91</v>
      </c>
      <c r="C88" s="59">
        <v>30</v>
      </c>
      <c r="D88" s="59"/>
      <c r="E88" s="59">
        <v>30</v>
      </c>
      <c r="F88" s="59"/>
    </row>
    <row r="89" ht="17.25" customHeight="1" spans="1:6">
      <c r="A89" s="58" t="s">
        <v>92</v>
      </c>
      <c r="B89" s="58"/>
      <c r="C89" s="59">
        <f>SUM(C90:C95)</f>
        <v>7139</v>
      </c>
      <c r="D89" s="59">
        <f t="shared" ref="D89:E89" si="8">SUM(D90:D95)</f>
        <v>5449</v>
      </c>
      <c r="E89" s="59">
        <f t="shared" si="8"/>
        <v>1690</v>
      </c>
      <c r="F89" s="59"/>
    </row>
    <row r="90" ht="17.25" customHeight="1" spans="1:6">
      <c r="A90" s="58"/>
      <c r="B90" s="58" t="s">
        <v>93</v>
      </c>
      <c r="C90" s="59">
        <v>1846</v>
      </c>
      <c r="D90" s="59">
        <v>1846</v>
      </c>
      <c r="E90" s="59"/>
      <c r="F90" s="59"/>
    </row>
    <row r="91" ht="17.25" customHeight="1" spans="1:6">
      <c r="A91" s="58"/>
      <c r="B91" s="58" t="s">
        <v>94</v>
      </c>
      <c r="C91" s="59">
        <v>1806</v>
      </c>
      <c r="D91" s="59">
        <v>1806</v>
      </c>
      <c r="E91" s="59"/>
      <c r="F91" s="59"/>
    </row>
    <row r="92" ht="17.25" customHeight="1" spans="1:6">
      <c r="A92" s="58"/>
      <c r="B92" s="58" t="s">
        <v>95</v>
      </c>
      <c r="C92" s="59">
        <v>1797</v>
      </c>
      <c r="D92" s="59">
        <v>1797</v>
      </c>
      <c r="E92" s="59"/>
      <c r="F92" s="59"/>
    </row>
    <row r="93" ht="17.25" customHeight="1" spans="1:6">
      <c r="A93" s="58"/>
      <c r="B93" s="58" t="s">
        <v>96</v>
      </c>
      <c r="C93" s="59">
        <v>60</v>
      </c>
      <c r="D93" s="59"/>
      <c r="E93" s="59">
        <v>60</v>
      </c>
      <c r="F93" s="59"/>
    </row>
    <row r="94" ht="17.25" customHeight="1" spans="1:6">
      <c r="A94" s="58"/>
      <c r="B94" s="58" t="s">
        <v>97</v>
      </c>
      <c r="C94" s="59">
        <v>830</v>
      </c>
      <c r="D94" s="59"/>
      <c r="E94" s="59">
        <v>830</v>
      </c>
      <c r="F94" s="59"/>
    </row>
    <row r="95" ht="17.25" customHeight="1" spans="1:6">
      <c r="A95" s="58"/>
      <c r="B95" s="58" t="s">
        <v>98</v>
      </c>
      <c r="C95" s="59">
        <v>800</v>
      </c>
      <c r="D95" s="59"/>
      <c r="E95" s="59">
        <v>800</v>
      </c>
      <c r="F95" s="59"/>
    </row>
    <row r="96" ht="17.25" customHeight="1" spans="1:6">
      <c r="A96" s="58" t="s">
        <v>99</v>
      </c>
      <c r="B96" s="58"/>
      <c r="C96" s="59">
        <f>C97+C98</f>
        <v>3919</v>
      </c>
      <c r="D96" s="59">
        <f t="shared" ref="D96:E96" si="9">D97+D98</f>
        <v>3919</v>
      </c>
      <c r="E96" s="59">
        <f t="shared" si="9"/>
        <v>0</v>
      </c>
      <c r="F96" s="59"/>
    </row>
    <row r="97" ht="17.25" customHeight="1" spans="1:6">
      <c r="A97" s="58"/>
      <c r="B97" s="58" t="s">
        <v>100</v>
      </c>
      <c r="C97" s="59">
        <v>2017</v>
      </c>
      <c r="D97" s="59">
        <v>2017</v>
      </c>
      <c r="E97" s="59"/>
      <c r="F97" s="59"/>
    </row>
    <row r="98" ht="17.25" customHeight="1" spans="1:6">
      <c r="A98" s="58"/>
      <c r="B98" s="58" t="s">
        <v>101</v>
      </c>
      <c r="C98" s="59">
        <v>1902</v>
      </c>
      <c r="D98" s="59">
        <v>1902</v>
      </c>
      <c r="E98" s="59"/>
      <c r="F98" s="59"/>
    </row>
    <row r="99" ht="17.25" customHeight="1" spans="1:6">
      <c r="A99" s="58" t="s">
        <v>102</v>
      </c>
      <c r="B99" s="58"/>
      <c r="C99" s="59">
        <f>SUM(C100:C104)</f>
        <v>3820</v>
      </c>
      <c r="D99" s="59">
        <f t="shared" ref="D99:E99" si="10">SUM(D100:D104)</f>
        <v>2990</v>
      </c>
      <c r="E99" s="59">
        <f t="shared" si="10"/>
        <v>830</v>
      </c>
      <c r="F99" s="59"/>
    </row>
    <row r="100" ht="17.25" customHeight="1" spans="1:6">
      <c r="A100" s="58"/>
      <c r="B100" s="58" t="s">
        <v>103</v>
      </c>
      <c r="C100" s="59">
        <v>1190</v>
      </c>
      <c r="D100" s="59">
        <v>1190</v>
      </c>
      <c r="E100" s="59"/>
      <c r="F100" s="59"/>
    </row>
    <row r="101" ht="17.25" customHeight="1" spans="1:6">
      <c r="A101" s="58"/>
      <c r="B101" s="58" t="s">
        <v>104</v>
      </c>
      <c r="C101" s="59">
        <v>774</v>
      </c>
      <c r="D101" s="59">
        <v>774</v>
      </c>
      <c r="E101" s="59"/>
      <c r="F101" s="59"/>
    </row>
    <row r="102" ht="17.25" customHeight="1" spans="1:6">
      <c r="A102" s="58"/>
      <c r="B102" s="58" t="s">
        <v>105</v>
      </c>
      <c r="C102" s="59">
        <v>1026</v>
      </c>
      <c r="D102" s="59">
        <v>1026</v>
      </c>
      <c r="E102" s="59"/>
      <c r="F102" s="59"/>
    </row>
    <row r="103" ht="17.25" customHeight="1" spans="1:6">
      <c r="A103" s="58"/>
      <c r="B103" s="58" t="s">
        <v>106</v>
      </c>
      <c r="C103" s="59">
        <v>800</v>
      </c>
      <c r="D103" s="59"/>
      <c r="E103" s="59">
        <v>800</v>
      </c>
      <c r="F103" s="59"/>
    </row>
    <row r="104" ht="17.25" customHeight="1" spans="1:6">
      <c r="A104" s="58"/>
      <c r="B104" s="58" t="s">
        <v>107</v>
      </c>
      <c r="C104" s="59">
        <v>30</v>
      </c>
      <c r="D104" s="59"/>
      <c r="E104" s="59">
        <v>30</v>
      </c>
      <c r="F104" s="59"/>
    </row>
    <row r="105" ht="17.25" customHeight="1" spans="1:6">
      <c r="A105" s="58" t="s">
        <v>108</v>
      </c>
      <c r="B105" s="58"/>
      <c r="C105" s="59">
        <f>SUM(C106:C109)</f>
        <v>4179</v>
      </c>
      <c r="D105" s="59">
        <f t="shared" ref="D105:E105" si="11">SUM(D106:D109)</f>
        <v>3319</v>
      </c>
      <c r="E105" s="59">
        <f t="shared" si="11"/>
        <v>860</v>
      </c>
      <c r="F105" s="59"/>
    </row>
    <row r="106" ht="17.25" customHeight="1" spans="1:6">
      <c r="A106" s="58"/>
      <c r="B106" s="58" t="s">
        <v>109</v>
      </c>
      <c r="C106" s="59">
        <v>1706</v>
      </c>
      <c r="D106" s="59">
        <v>1706</v>
      </c>
      <c r="E106" s="59"/>
      <c r="F106" s="59"/>
    </row>
    <row r="107" ht="17.25" customHeight="1" spans="1:6">
      <c r="A107" s="58"/>
      <c r="B107" s="58" t="s">
        <v>110</v>
      </c>
      <c r="C107" s="59">
        <v>1613</v>
      </c>
      <c r="D107" s="59">
        <v>1613</v>
      </c>
      <c r="E107" s="59"/>
      <c r="F107" s="59"/>
    </row>
    <row r="108" ht="17.25" customHeight="1" spans="1:6">
      <c r="A108" s="58"/>
      <c r="B108" s="58" t="s">
        <v>111</v>
      </c>
      <c r="C108" s="59">
        <v>30</v>
      </c>
      <c r="D108" s="59"/>
      <c r="E108" s="59">
        <v>30</v>
      </c>
      <c r="F108" s="59"/>
    </row>
    <row r="109" ht="17.25" customHeight="1" spans="1:6">
      <c r="A109" s="58"/>
      <c r="B109" s="58" t="s">
        <v>112</v>
      </c>
      <c r="C109" s="59">
        <v>830</v>
      </c>
      <c r="D109" s="59"/>
      <c r="E109" s="59">
        <v>830</v>
      </c>
      <c r="F109" s="59"/>
    </row>
    <row r="110" ht="17.25" customHeight="1" spans="1:6">
      <c r="A110" s="58" t="s">
        <v>113</v>
      </c>
      <c r="B110" s="58"/>
      <c r="C110" s="59">
        <f>C111</f>
        <v>3468</v>
      </c>
      <c r="D110" s="59">
        <f t="shared" ref="D110:E110" si="12">D111</f>
        <v>3468</v>
      </c>
      <c r="E110" s="59">
        <f t="shared" si="12"/>
        <v>0</v>
      </c>
      <c r="F110" s="59"/>
    </row>
    <row r="111" ht="17.25" customHeight="1" spans="1:6">
      <c r="A111" s="58"/>
      <c r="B111" s="58" t="s">
        <v>114</v>
      </c>
      <c r="C111" s="59">
        <v>3468</v>
      </c>
      <c r="D111" s="59">
        <v>3468</v>
      </c>
      <c r="E111" s="59"/>
      <c r="F111" s="59"/>
    </row>
    <row r="112" ht="17.25" customHeight="1" spans="1:6">
      <c r="A112" s="58" t="s">
        <v>115</v>
      </c>
      <c r="B112" s="58"/>
      <c r="C112" s="59">
        <f>C113+C114</f>
        <v>1457</v>
      </c>
      <c r="D112" s="59">
        <f t="shared" ref="D112:E112" si="13">D113+D114</f>
        <v>1457</v>
      </c>
      <c r="E112" s="59">
        <f t="shared" si="13"/>
        <v>0</v>
      </c>
      <c r="F112" s="59"/>
    </row>
    <row r="113" ht="17.25" customHeight="1" spans="1:6">
      <c r="A113" s="58"/>
      <c r="B113" s="58" t="s">
        <v>116</v>
      </c>
      <c r="C113" s="59">
        <v>1379</v>
      </c>
      <c r="D113" s="59">
        <v>1379</v>
      </c>
      <c r="E113" s="59"/>
      <c r="F113" s="59"/>
    </row>
    <row r="114" ht="17.25" customHeight="1" spans="1:6">
      <c r="A114" s="58"/>
      <c r="B114" s="58" t="s">
        <v>117</v>
      </c>
      <c r="C114" s="59">
        <v>78</v>
      </c>
      <c r="D114" s="59">
        <v>78</v>
      </c>
      <c r="E114" s="59"/>
      <c r="F114" s="59"/>
    </row>
    <row r="115" ht="17.25" customHeight="1" spans="1:6">
      <c r="A115" s="58" t="s">
        <v>118</v>
      </c>
      <c r="B115" s="58"/>
      <c r="C115" s="59">
        <f>SUM(C116:C118)</f>
        <v>3498</v>
      </c>
      <c r="D115" s="59">
        <f t="shared" ref="D115:E115" si="14">SUM(D116:D118)</f>
        <v>1838</v>
      </c>
      <c r="E115" s="59">
        <f t="shared" si="14"/>
        <v>1660</v>
      </c>
      <c r="F115" s="59"/>
    </row>
    <row r="116" ht="17.25" customHeight="1" spans="1:6">
      <c r="A116" s="58"/>
      <c r="B116" s="58" t="s">
        <v>119</v>
      </c>
      <c r="C116" s="59">
        <v>1838</v>
      </c>
      <c r="D116" s="59">
        <v>1838</v>
      </c>
      <c r="E116" s="59"/>
      <c r="F116" s="59"/>
    </row>
    <row r="117" ht="34.5" customHeight="1" spans="1:6">
      <c r="A117" s="58"/>
      <c r="B117" s="58" t="s">
        <v>120</v>
      </c>
      <c r="C117" s="59">
        <v>800</v>
      </c>
      <c r="D117" s="59"/>
      <c r="E117" s="59">
        <v>800</v>
      </c>
      <c r="F117" s="59"/>
    </row>
    <row r="118" ht="17.25" customHeight="1" spans="1:6">
      <c r="A118" s="58"/>
      <c r="B118" s="58" t="s">
        <v>121</v>
      </c>
      <c r="C118" s="59">
        <v>860</v>
      </c>
      <c r="D118" s="59"/>
      <c r="E118" s="59">
        <v>860</v>
      </c>
      <c r="F118" s="59"/>
    </row>
    <row r="119" ht="17.25" customHeight="1" spans="1:6">
      <c r="A119" s="58" t="s">
        <v>122</v>
      </c>
      <c r="B119" s="58"/>
      <c r="C119" s="59">
        <f>SUM(C120:C122)</f>
        <v>3021</v>
      </c>
      <c r="D119" s="59">
        <f t="shared" ref="D119:E119" si="15">SUM(D120:D122)</f>
        <v>1421</v>
      </c>
      <c r="E119" s="59">
        <f t="shared" si="15"/>
        <v>1600</v>
      </c>
      <c r="F119" s="59"/>
    </row>
    <row r="120" ht="17.25" customHeight="1" spans="1:6">
      <c r="A120" s="58"/>
      <c r="B120" s="58" t="s">
        <v>123</v>
      </c>
      <c r="C120" s="59">
        <v>1421</v>
      </c>
      <c r="D120" s="59">
        <v>1421</v>
      </c>
      <c r="E120" s="59"/>
      <c r="F120" s="59"/>
    </row>
    <row r="121" ht="17.25" customHeight="1" spans="1:6">
      <c r="A121" s="58"/>
      <c r="B121" s="58" t="s">
        <v>124</v>
      </c>
      <c r="C121" s="59">
        <v>800</v>
      </c>
      <c r="D121" s="59"/>
      <c r="E121" s="59">
        <v>800</v>
      </c>
      <c r="F121" s="59"/>
    </row>
    <row r="122" ht="17.25" customHeight="1" spans="1:6">
      <c r="A122" s="58"/>
      <c r="B122" s="58" t="s">
        <v>125</v>
      </c>
      <c r="C122" s="59">
        <v>800</v>
      </c>
      <c r="D122" s="59"/>
      <c r="E122" s="59">
        <v>800</v>
      </c>
      <c r="F122" s="59"/>
    </row>
    <row r="123" ht="17.25" customHeight="1" spans="1:6">
      <c r="A123" s="58" t="s">
        <v>126</v>
      </c>
      <c r="B123" s="58"/>
      <c r="C123" s="59">
        <f>SUM(C124:C126)</f>
        <v>3849</v>
      </c>
      <c r="D123" s="59">
        <f t="shared" ref="D123:E123" si="16">SUM(D124:D126)</f>
        <v>2249</v>
      </c>
      <c r="E123" s="59">
        <f t="shared" si="16"/>
        <v>1600</v>
      </c>
      <c r="F123" s="59"/>
    </row>
    <row r="124" ht="17.25" customHeight="1" spans="1:6">
      <c r="A124" s="58"/>
      <c r="B124" s="58" t="s">
        <v>127</v>
      </c>
      <c r="C124" s="59">
        <v>2249</v>
      </c>
      <c r="D124" s="59">
        <v>2249</v>
      </c>
      <c r="E124" s="59"/>
      <c r="F124" s="59"/>
    </row>
    <row r="125" ht="17.25" customHeight="1" spans="1:6">
      <c r="A125" s="58"/>
      <c r="B125" s="58" t="s">
        <v>128</v>
      </c>
      <c r="C125" s="59">
        <v>800</v>
      </c>
      <c r="D125" s="59"/>
      <c r="E125" s="59">
        <v>800</v>
      </c>
      <c r="F125" s="59"/>
    </row>
    <row r="126" ht="17.25" customHeight="1" spans="1:6">
      <c r="A126" s="58"/>
      <c r="B126" s="58" t="s">
        <v>129</v>
      </c>
      <c r="C126" s="59">
        <v>800</v>
      </c>
      <c r="D126" s="59"/>
      <c r="E126" s="59">
        <v>800</v>
      </c>
      <c r="F126" s="59"/>
    </row>
    <row r="127" ht="17.25" customHeight="1" spans="1:6">
      <c r="A127" s="58" t="s">
        <v>130</v>
      </c>
      <c r="B127" s="58"/>
      <c r="C127" s="59">
        <f>C128+C129</f>
        <v>3072</v>
      </c>
      <c r="D127" s="59">
        <f t="shared" ref="D127:E127" si="17">D128+D129</f>
        <v>3072</v>
      </c>
      <c r="E127" s="59">
        <f t="shared" si="17"/>
        <v>0</v>
      </c>
      <c r="F127" s="59"/>
    </row>
    <row r="128" ht="17.25" customHeight="1" spans="1:6">
      <c r="A128" s="58"/>
      <c r="B128" s="58" t="s">
        <v>131</v>
      </c>
      <c r="C128" s="59">
        <v>1486</v>
      </c>
      <c r="D128" s="59">
        <v>1486</v>
      </c>
      <c r="E128" s="59"/>
      <c r="F128" s="59"/>
    </row>
    <row r="129" ht="17.25" customHeight="1" spans="1:6">
      <c r="A129" s="58"/>
      <c r="B129" s="58" t="s">
        <v>132</v>
      </c>
      <c r="C129" s="59">
        <v>1586</v>
      </c>
      <c r="D129" s="59">
        <v>1586</v>
      </c>
      <c r="E129" s="59"/>
      <c r="F129" s="59"/>
    </row>
    <row r="130" s="50" customFormat="1" ht="17.25" customHeight="1" spans="1:6">
      <c r="A130" s="57" t="s">
        <v>133</v>
      </c>
      <c r="B130" s="58"/>
      <c r="C130" s="59">
        <v>2460</v>
      </c>
      <c r="D130" s="60">
        <v>0</v>
      </c>
      <c r="E130" s="60">
        <v>2460</v>
      </c>
      <c r="F130" s="59"/>
    </row>
    <row r="131" ht="17.25" customHeight="1" spans="1:6">
      <c r="A131" s="58" t="s">
        <v>134</v>
      </c>
      <c r="B131" s="58"/>
      <c r="C131" s="59">
        <v>830</v>
      </c>
      <c r="D131" s="59"/>
      <c r="E131" s="59">
        <v>830</v>
      </c>
      <c r="F131" s="59"/>
    </row>
    <row r="132" ht="17.25" customHeight="1" spans="1:6">
      <c r="A132" s="61"/>
      <c r="B132" s="58" t="s">
        <v>135</v>
      </c>
      <c r="C132" s="59">
        <v>830</v>
      </c>
      <c r="D132" s="59"/>
      <c r="E132" s="59">
        <v>830</v>
      </c>
      <c r="F132" s="59"/>
    </row>
    <row r="133" ht="17.25" customHeight="1" spans="1:6">
      <c r="A133" s="58" t="s">
        <v>136</v>
      </c>
      <c r="B133" s="61"/>
      <c r="C133" s="59">
        <v>30</v>
      </c>
      <c r="D133" s="59"/>
      <c r="E133" s="59">
        <v>30</v>
      </c>
      <c r="F133" s="59"/>
    </row>
    <row r="134" ht="17.25" customHeight="1" spans="1:6">
      <c r="A134" s="58"/>
      <c r="B134" s="58" t="s">
        <v>137</v>
      </c>
      <c r="C134" s="59">
        <v>30</v>
      </c>
      <c r="D134" s="59"/>
      <c r="E134" s="59">
        <v>30</v>
      </c>
      <c r="F134" s="59"/>
    </row>
    <row r="135" ht="17.25" customHeight="1" spans="1:6">
      <c r="A135" s="58" t="s">
        <v>138</v>
      </c>
      <c r="B135" s="61"/>
      <c r="C135" s="59">
        <v>800</v>
      </c>
      <c r="D135" s="59"/>
      <c r="E135" s="59">
        <v>800</v>
      </c>
      <c r="F135" s="59"/>
    </row>
    <row r="136" ht="17.25" customHeight="1" spans="1:6">
      <c r="A136" s="58"/>
      <c r="B136" s="58" t="s">
        <v>139</v>
      </c>
      <c r="C136" s="59">
        <v>800</v>
      </c>
      <c r="D136" s="59"/>
      <c r="E136" s="59">
        <v>800</v>
      </c>
      <c r="F136" s="59"/>
    </row>
    <row r="137" ht="17.25" customHeight="1" spans="1:6">
      <c r="A137" s="58" t="s">
        <v>140</v>
      </c>
      <c r="B137" s="62"/>
      <c r="C137" s="59">
        <v>800</v>
      </c>
      <c r="D137" s="59"/>
      <c r="E137" s="59">
        <v>800</v>
      </c>
      <c r="F137" s="59"/>
    </row>
    <row r="138" ht="17.25" customHeight="1" spans="1:6">
      <c r="A138" s="58"/>
      <c r="B138" s="58" t="s">
        <v>141</v>
      </c>
      <c r="C138" s="59">
        <v>800</v>
      </c>
      <c r="D138" s="59"/>
      <c r="E138" s="59">
        <v>800</v>
      </c>
      <c r="F138" s="59"/>
    </row>
  </sheetData>
  <mergeCells count="2">
    <mergeCell ref="A2:E2"/>
    <mergeCell ref="E3:F3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5"/>
  <sheetViews>
    <sheetView topLeftCell="A85" workbookViewId="0">
      <selection activeCell="B112" sqref="B112"/>
    </sheetView>
  </sheetViews>
  <sheetFormatPr defaultColWidth="9" defaultRowHeight="13.5"/>
  <cols>
    <col min="1" max="1" width="14" style="21" customWidth="1"/>
    <col min="2" max="2" width="20.5" style="22" customWidth="1"/>
    <col min="3" max="3" width="11.625" style="21" customWidth="1"/>
    <col min="4" max="4" width="10.625" style="21" customWidth="1"/>
    <col min="5" max="5" width="14.25" style="21" customWidth="1"/>
    <col min="6" max="6" width="12.875" style="21" customWidth="1"/>
    <col min="7" max="7" width="9.875" style="21" customWidth="1"/>
    <col min="8" max="8" width="8.625" style="21" customWidth="1"/>
    <col min="9" max="9" width="7.375" style="21" customWidth="1"/>
    <col min="10" max="10" width="10.375" style="21" customWidth="1"/>
    <col min="11" max="11" width="13.625" style="21" customWidth="1"/>
    <col min="12" max="16384" width="9" style="21"/>
  </cols>
  <sheetData>
    <row r="1" ht="50.25" customHeight="1" spans="1:11">
      <c r="A1" s="23" t="s">
        <v>142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>
      <c r="A2" s="24"/>
      <c r="B2" s="25"/>
      <c r="C2" s="24"/>
      <c r="D2" s="24"/>
      <c r="E2" s="24"/>
      <c r="F2" s="24"/>
      <c r="G2" s="24"/>
      <c r="H2" s="24"/>
      <c r="I2" s="24"/>
      <c r="J2" s="24"/>
      <c r="K2" s="46" t="s">
        <v>2</v>
      </c>
    </row>
    <row r="3" spans="1:11">
      <c r="A3" s="26" t="s">
        <v>3</v>
      </c>
      <c r="B3" s="27" t="s">
        <v>4</v>
      </c>
      <c r="C3" s="28" t="s">
        <v>5</v>
      </c>
      <c r="D3" s="26" t="s">
        <v>143</v>
      </c>
      <c r="E3" s="26" t="s">
        <v>144</v>
      </c>
      <c r="F3" s="26" t="s">
        <v>145</v>
      </c>
      <c r="G3" s="26" t="s">
        <v>146</v>
      </c>
      <c r="H3" s="28" t="s">
        <v>147</v>
      </c>
      <c r="I3" s="28" t="s">
        <v>148</v>
      </c>
      <c r="J3" s="28" t="s">
        <v>149</v>
      </c>
      <c r="K3" s="26" t="s">
        <v>150</v>
      </c>
    </row>
    <row r="4" spans="1:11">
      <c r="A4" s="29"/>
      <c r="B4" s="30"/>
      <c r="C4" s="31"/>
      <c r="D4" s="29"/>
      <c r="E4" s="29"/>
      <c r="F4" s="29"/>
      <c r="G4" s="29"/>
      <c r="H4" s="31"/>
      <c r="I4" s="31"/>
      <c r="J4" s="31"/>
      <c r="K4" s="29"/>
    </row>
    <row r="5" spans="1:11">
      <c r="A5" s="32"/>
      <c r="B5" s="33"/>
      <c r="C5" s="34"/>
      <c r="D5" s="32"/>
      <c r="E5" s="32"/>
      <c r="F5" s="32"/>
      <c r="G5" s="32"/>
      <c r="H5" s="34"/>
      <c r="I5" s="34"/>
      <c r="J5" s="34"/>
      <c r="K5" s="32"/>
    </row>
    <row r="6" spans="1:11">
      <c r="A6" s="35" t="s">
        <v>9</v>
      </c>
      <c r="B6" s="36"/>
      <c r="C6" s="37">
        <f>C7+C51</f>
        <v>78660</v>
      </c>
      <c r="D6" s="37">
        <f t="shared" ref="D6:H6" si="0">D7+D51</f>
        <v>20970</v>
      </c>
      <c r="E6" s="37">
        <f t="shared" si="0"/>
        <v>17400</v>
      </c>
      <c r="F6" s="37">
        <f t="shared" si="0"/>
        <v>900</v>
      </c>
      <c r="G6" s="37">
        <f t="shared" si="0"/>
        <v>732112</v>
      </c>
      <c r="H6" s="37">
        <f t="shared" si="0"/>
        <v>39890</v>
      </c>
      <c r="I6" s="37">
        <f t="shared" ref="I6:J6" si="1">I7+I51</f>
        <v>-2500</v>
      </c>
      <c r="J6" s="37">
        <f t="shared" si="1"/>
        <v>2000</v>
      </c>
      <c r="K6" s="47"/>
    </row>
    <row r="7" spans="1:11">
      <c r="A7" s="35" t="s">
        <v>10</v>
      </c>
      <c r="B7" s="36"/>
      <c r="C7" s="37">
        <f t="shared" ref="C7:C38" si="2">D7+E7+F7+H7+I7+J7</f>
        <v>27371</v>
      </c>
      <c r="D7" s="37">
        <f t="shared" ref="D7:H7" si="3">D8+D10+D13+D15+D17+D19+D21+D23+D25+D29+D31+D35+D37+D39+D41+D43+D45+D47+D49</f>
        <v>0</v>
      </c>
      <c r="E7" s="37">
        <f t="shared" si="3"/>
        <v>8200</v>
      </c>
      <c r="F7" s="37">
        <f t="shared" si="3"/>
        <v>420</v>
      </c>
      <c r="G7" s="37">
        <f t="shared" si="3"/>
        <v>307447</v>
      </c>
      <c r="H7" s="37">
        <f t="shared" si="3"/>
        <v>16751</v>
      </c>
      <c r="I7" s="37">
        <v>0</v>
      </c>
      <c r="J7" s="37">
        <v>2000</v>
      </c>
      <c r="K7" s="47"/>
    </row>
    <row r="8" spans="1:11">
      <c r="A8" s="11" t="s">
        <v>13</v>
      </c>
      <c r="B8" s="38"/>
      <c r="C8" s="39">
        <f t="shared" si="2"/>
        <v>1328</v>
      </c>
      <c r="D8" s="11"/>
      <c r="E8" s="11">
        <v>700</v>
      </c>
      <c r="F8" s="11">
        <v>30</v>
      </c>
      <c r="G8" s="11">
        <v>10968</v>
      </c>
      <c r="H8" s="39">
        <v>598</v>
      </c>
      <c r="I8" s="11"/>
      <c r="J8" s="11"/>
      <c r="K8" s="11"/>
    </row>
    <row r="9" ht="22.5" spans="1:11">
      <c r="A9" s="40"/>
      <c r="B9" s="36" t="s">
        <v>14</v>
      </c>
      <c r="C9" s="41">
        <f t="shared" si="2"/>
        <v>1328</v>
      </c>
      <c r="D9" s="40"/>
      <c r="E9" s="40">
        <v>700</v>
      </c>
      <c r="F9" s="40">
        <v>30</v>
      </c>
      <c r="G9" s="42">
        <v>10968</v>
      </c>
      <c r="H9" s="41">
        <v>598</v>
      </c>
      <c r="I9" s="42"/>
      <c r="J9" s="42"/>
      <c r="K9" s="41" t="s">
        <v>151</v>
      </c>
    </row>
    <row r="10" spans="1:11">
      <c r="A10" s="11" t="s">
        <v>15</v>
      </c>
      <c r="B10" s="38"/>
      <c r="C10" s="39">
        <f t="shared" si="2"/>
        <v>7082</v>
      </c>
      <c r="D10" s="11"/>
      <c r="E10" s="11">
        <v>5400</v>
      </c>
      <c r="F10" s="11">
        <v>90</v>
      </c>
      <c r="G10" s="43">
        <v>29226</v>
      </c>
      <c r="H10" s="39">
        <f>H11+H12</f>
        <v>1592</v>
      </c>
      <c r="I10" s="43"/>
      <c r="J10" s="43"/>
      <c r="K10" s="11"/>
    </row>
    <row r="11" spans="1:11">
      <c r="A11" s="40"/>
      <c r="B11" s="36" t="s">
        <v>16</v>
      </c>
      <c r="C11" s="41">
        <f t="shared" si="2"/>
        <v>1207</v>
      </c>
      <c r="D11" s="40"/>
      <c r="E11" s="40">
        <v>400</v>
      </c>
      <c r="F11" s="40">
        <v>30</v>
      </c>
      <c r="G11" s="42">
        <v>14267</v>
      </c>
      <c r="H11" s="41">
        <v>777</v>
      </c>
      <c r="I11" s="42"/>
      <c r="J11" s="42"/>
      <c r="K11" s="41"/>
    </row>
    <row r="12" ht="22.5" spans="1:11">
      <c r="A12" s="40"/>
      <c r="B12" s="36" t="s">
        <v>17</v>
      </c>
      <c r="C12" s="41">
        <f t="shared" si="2"/>
        <v>5875</v>
      </c>
      <c r="D12" s="40"/>
      <c r="E12" s="40">
        <v>5000</v>
      </c>
      <c r="F12" s="40">
        <v>60</v>
      </c>
      <c r="G12" s="42">
        <v>14959</v>
      </c>
      <c r="H12" s="41">
        <v>815</v>
      </c>
      <c r="I12" s="42"/>
      <c r="J12" s="42"/>
      <c r="K12" s="41" t="s">
        <v>152</v>
      </c>
    </row>
    <row r="13" spans="1:11">
      <c r="A13" s="11" t="s">
        <v>18</v>
      </c>
      <c r="B13" s="38"/>
      <c r="C13" s="39">
        <f t="shared" si="2"/>
        <v>822</v>
      </c>
      <c r="D13" s="11"/>
      <c r="E13" s="43"/>
      <c r="F13" s="43"/>
      <c r="G13" s="43">
        <v>15088</v>
      </c>
      <c r="H13" s="39">
        <v>822</v>
      </c>
      <c r="I13" s="43"/>
      <c r="J13" s="43"/>
      <c r="K13" s="11"/>
    </row>
    <row r="14" spans="1:11">
      <c r="A14" s="40"/>
      <c r="B14" s="36" t="s">
        <v>19</v>
      </c>
      <c r="C14" s="41">
        <f t="shared" si="2"/>
        <v>822</v>
      </c>
      <c r="D14" s="44"/>
      <c r="E14" s="42"/>
      <c r="F14" s="42"/>
      <c r="G14" s="42">
        <v>15088</v>
      </c>
      <c r="H14" s="41">
        <v>822</v>
      </c>
      <c r="I14" s="42"/>
      <c r="J14" s="42"/>
      <c r="K14" s="40"/>
    </row>
    <row r="15" spans="1:11">
      <c r="A15" s="11" t="s">
        <v>20</v>
      </c>
      <c r="B15" s="38"/>
      <c r="C15" s="39">
        <f t="shared" si="2"/>
        <v>1547</v>
      </c>
      <c r="D15" s="11"/>
      <c r="E15" s="11">
        <v>700</v>
      </c>
      <c r="F15" s="11">
        <v>60</v>
      </c>
      <c r="G15" s="43">
        <v>14435</v>
      </c>
      <c r="H15" s="39">
        <v>787</v>
      </c>
      <c r="I15" s="43"/>
      <c r="J15" s="43"/>
      <c r="K15" s="11"/>
    </row>
    <row r="16" ht="22.5" spans="1:11">
      <c r="A16" s="40"/>
      <c r="B16" s="36" t="s">
        <v>21</v>
      </c>
      <c r="C16" s="41">
        <f t="shared" si="2"/>
        <v>1547</v>
      </c>
      <c r="D16" s="40"/>
      <c r="E16" s="40">
        <v>700</v>
      </c>
      <c r="F16" s="40">
        <v>60</v>
      </c>
      <c r="G16" s="42">
        <v>14435</v>
      </c>
      <c r="H16" s="41">
        <v>787</v>
      </c>
      <c r="I16" s="42"/>
      <c r="J16" s="42"/>
      <c r="K16" s="41" t="s">
        <v>151</v>
      </c>
    </row>
    <row r="17" ht="22.5" spans="1:11">
      <c r="A17" s="11" t="s">
        <v>22</v>
      </c>
      <c r="B17" s="38"/>
      <c r="C17" s="39">
        <f t="shared" si="2"/>
        <v>637</v>
      </c>
      <c r="D17" s="11"/>
      <c r="E17" s="43"/>
      <c r="F17" s="43"/>
      <c r="G17" s="43">
        <v>11693</v>
      </c>
      <c r="H17" s="39">
        <v>637</v>
      </c>
      <c r="I17" s="43"/>
      <c r="J17" s="43"/>
      <c r="K17" s="11"/>
    </row>
    <row r="18" spans="1:11">
      <c r="A18" s="40"/>
      <c r="B18" s="36" t="s">
        <v>23</v>
      </c>
      <c r="C18" s="41">
        <f t="shared" si="2"/>
        <v>637</v>
      </c>
      <c r="D18" s="44"/>
      <c r="E18" s="42"/>
      <c r="F18" s="42"/>
      <c r="G18" s="42">
        <v>11693</v>
      </c>
      <c r="H18" s="41">
        <v>637</v>
      </c>
      <c r="I18" s="42"/>
      <c r="J18" s="42"/>
      <c r="K18" s="40"/>
    </row>
    <row r="19" spans="1:11">
      <c r="A19" s="11" t="s">
        <v>11</v>
      </c>
      <c r="B19" s="38"/>
      <c r="C19" s="39">
        <f t="shared" si="2"/>
        <v>3252</v>
      </c>
      <c r="D19" s="11"/>
      <c r="E19" s="11">
        <v>400</v>
      </c>
      <c r="F19" s="11">
        <v>30</v>
      </c>
      <c r="G19" s="43">
        <v>15088</v>
      </c>
      <c r="H19" s="39">
        <v>822</v>
      </c>
      <c r="I19" s="43"/>
      <c r="J19" s="43">
        <v>2000</v>
      </c>
      <c r="K19" s="11"/>
    </row>
    <row r="20" ht="22.5" spans="1:11">
      <c r="A20" s="40"/>
      <c r="B20" s="36" t="s">
        <v>24</v>
      </c>
      <c r="C20" s="41">
        <f t="shared" si="2"/>
        <v>3252</v>
      </c>
      <c r="D20" s="40"/>
      <c r="E20" s="40">
        <v>400</v>
      </c>
      <c r="F20" s="40">
        <v>30</v>
      </c>
      <c r="G20" s="42">
        <v>15088</v>
      </c>
      <c r="H20" s="41">
        <v>822</v>
      </c>
      <c r="I20" s="42"/>
      <c r="J20" s="42">
        <v>2000</v>
      </c>
      <c r="K20" s="41" t="s">
        <v>153</v>
      </c>
    </row>
    <row r="21" spans="1:11">
      <c r="A21" s="11" t="s">
        <v>25</v>
      </c>
      <c r="B21" s="38"/>
      <c r="C21" s="39">
        <f t="shared" si="2"/>
        <v>549</v>
      </c>
      <c r="D21" s="11"/>
      <c r="E21" s="11"/>
      <c r="F21" s="11"/>
      <c r="G21" s="11">
        <v>10074</v>
      </c>
      <c r="H21" s="39">
        <v>549</v>
      </c>
      <c r="I21" s="11"/>
      <c r="J21" s="11"/>
      <c r="K21" s="11"/>
    </row>
    <row r="22" spans="1:11">
      <c r="A22" s="40"/>
      <c r="B22" s="36" t="s">
        <v>26</v>
      </c>
      <c r="C22" s="41">
        <f t="shared" si="2"/>
        <v>549</v>
      </c>
      <c r="D22" s="44"/>
      <c r="E22" s="42"/>
      <c r="F22" s="42"/>
      <c r="G22" s="42">
        <v>10074</v>
      </c>
      <c r="H22" s="41">
        <v>549</v>
      </c>
      <c r="I22" s="42"/>
      <c r="J22" s="42"/>
      <c r="K22" s="40"/>
    </row>
    <row r="23" spans="1:11">
      <c r="A23" s="11" t="s">
        <v>27</v>
      </c>
      <c r="B23" s="38"/>
      <c r="C23" s="39">
        <f t="shared" si="2"/>
        <v>488</v>
      </c>
      <c r="D23" s="11"/>
      <c r="E23" s="43"/>
      <c r="F23" s="43"/>
      <c r="G23" s="43">
        <v>8960</v>
      </c>
      <c r="H23" s="39">
        <v>488</v>
      </c>
      <c r="I23" s="43"/>
      <c r="J23" s="43"/>
      <c r="K23" s="11"/>
    </row>
    <row r="24" spans="1:11">
      <c r="A24" s="40"/>
      <c r="B24" s="36" t="s">
        <v>28</v>
      </c>
      <c r="C24" s="41">
        <f t="shared" si="2"/>
        <v>488</v>
      </c>
      <c r="D24" s="44"/>
      <c r="E24" s="42"/>
      <c r="F24" s="42"/>
      <c r="G24" s="42">
        <v>8960</v>
      </c>
      <c r="H24" s="41">
        <v>488</v>
      </c>
      <c r="I24" s="42"/>
      <c r="J24" s="42"/>
      <c r="K24" s="40"/>
    </row>
    <row r="25" spans="1:11">
      <c r="A25" s="11" t="s">
        <v>29</v>
      </c>
      <c r="B25" s="38"/>
      <c r="C25" s="39">
        <f t="shared" si="2"/>
        <v>3038</v>
      </c>
      <c r="D25" s="11"/>
      <c r="E25" s="43"/>
      <c r="F25" s="43"/>
      <c r="G25" s="43">
        <v>55759</v>
      </c>
      <c r="H25" s="39">
        <f>H26+H27+H28</f>
        <v>3038</v>
      </c>
      <c r="I25" s="43"/>
      <c r="J25" s="43"/>
      <c r="K25" s="11"/>
    </row>
    <row r="26" spans="1:11">
      <c r="A26" s="40"/>
      <c r="B26" s="36" t="s">
        <v>30</v>
      </c>
      <c r="C26" s="41">
        <f t="shared" si="2"/>
        <v>838</v>
      </c>
      <c r="D26" s="44"/>
      <c r="E26" s="42"/>
      <c r="F26" s="42"/>
      <c r="G26" s="42">
        <v>15387</v>
      </c>
      <c r="H26" s="41">
        <v>838</v>
      </c>
      <c r="I26" s="42"/>
      <c r="J26" s="42"/>
      <c r="K26" s="40"/>
    </row>
    <row r="27" spans="1:11">
      <c r="A27" s="40"/>
      <c r="B27" s="36" t="s">
        <v>31</v>
      </c>
      <c r="C27" s="41">
        <f t="shared" si="2"/>
        <v>1455</v>
      </c>
      <c r="D27" s="44"/>
      <c r="E27" s="42"/>
      <c r="F27" s="42"/>
      <c r="G27" s="42">
        <v>26699</v>
      </c>
      <c r="H27" s="41">
        <v>1455</v>
      </c>
      <c r="I27" s="42"/>
      <c r="J27" s="42"/>
      <c r="K27" s="40"/>
    </row>
    <row r="28" spans="1:11">
      <c r="A28" s="40"/>
      <c r="B28" s="36" t="s">
        <v>32</v>
      </c>
      <c r="C28" s="41">
        <f t="shared" si="2"/>
        <v>745</v>
      </c>
      <c r="D28" s="44"/>
      <c r="E28" s="42"/>
      <c r="F28" s="42"/>
      <c r="G28" s="42">
        <v>13673</v>
      </c>
      <c r="H28" s="41">
        <v>745</v>
      </c>
      <c r="I28" s="42"/>
      <c r="J28" s="42"/>
      <c r="K28" s="40"/>
    </row>
    <row r="29" spans="1:11">
      <c r="A29" s="11" t="s">
        <v>33</v>
      </c>
      <c r="B29" s="38"/>
      <c r="C29" s="39">
        <f t="shared" si="2"/>
        <v>777</v>
      </c>
      <c r="D29" s="11"/>
      <c r="E29" s="43"/>
      <c r="F29" s="43">
        <v>60</v>
      </c>
      <c r="G29" s="43">
        <v>13162</v>
      </c>
      <c r="H29" s="39">
        <v>717</v>
      </c>
      <c r="I29" s="43"/>
      <c r="J29" s="43"/>
      <c r="K29" s="11"/>
    </row>
    <row r="30" spans="1:11">
      <c r="A30" s="40"/>
      <c r="B30" s="36" t="s">
        <v>34</v>
      </c>
      <c r="C30" s="41">
        <f t="shared" si="2"/>
        <v>777</v>
      </c>
      <c r="D30" s="44"/>
      <c r="E30" s="42"/>
      <c r="F30" s="42">
        <v>60</v>
      </c>
      <c r="G30" s="42">
        <v>13162</v>
      </c>
      <c r="H30" s="41">
        <v>717</v>
      </c>
      <c r="I30" s="42"/>
      <c r="J30" s="42"/>
      <c r="K30" s="40"/>
    </row>
    <row r="31" spans="1:11">
      <c r="A31" s="11" t="s">
        <v>35</v>
      </c>
      <c r="B31" s="38"/>
      <c r="C31" s="39">
        <f t="shared" si="2"/>
        <v>3334</v>
      </c>
      <c r="D31" s="11"/>
      <c r="E31" s="39">
        <v>1000</v>
      </c>
      <c r="F31" s="39">
        <v>120</v>
      </c>
      <c r="G31" s="43">
        <v>40633</v>
      </c>
      <c r="H31" s="39">
        <f>H32+H33+H34</f>
        <v>2214</v>
      </c>
      <c r="I31" s="43"/>
      <c r="J31" s="43"/>
      <c r="K31" s="11"/>
    </row>
    <row r="32" ht="22.5" spans="1:11">
      <c r="A32" s="40"/>
      <c r="B32" s="36" t="s">
        <v>36</v>
      </c>
      <c r="C32" s="41">
        <f t="shared" si="2"/>
        <v>2107</v>
      </c>
      <c r="D32" s="40"/>
      <c r="E32" s="41">
        <v>1000</v>
      </c>
      <c r="F32" s="41">
        <v>60</v>
      </c>
      <c r="G32" s="42">
        <v>19214</v>
      </c>
      <c r="H32" s="41">
        <v>1047</v>
      </c>
      <c r="I32" s="42"/>
      <c r="J32" s="42"/>
      <c r="K32" s="41" t="s">
        <v>154</v>
      </c>
    </row>
    <row r="33" spans="1:11">
      <c r="A33" s="40"/>
      <c r="B33" s="36" t="s">
        <v>37</v>
      </c>
      <c r="C33" s="41">
        <f t="shared" si="2"/>
        <v>547</v>
      </c>
      <c r="D33" s="44"/>
      <c r="E33" s="42"/>
      <c r="F33" s="42">
        <v>30</v>
      </c>
      <c r="G33" s="42">
        <v>9482</v>
      </c>
      <c r="H33" s="41">
        <v>517</v>
      </c>
      <c r="I33" s="42"/>
      <c r="J33" s="42"/>
      <c r="K33" s="40"/>
    </row>
    <row r="34" spans="1:11">
      <c r="A34" s="40"/>
      <c r="B34" s="36" t="s">
        <v>38</v>
      </c>
      <c r="C34" s="41">
        <f t="shared" si="2"/>
        <v>680</v>
      </c>
      <c r="D34" s="44"/>
      <c r="E34" s="42"/>
      <c r="F34" s="42">
        <v>30</v>
      </c>
      <c r="G34" s="42">
        <v>11937</v>
      </c>
      <c r="H34" s="41">
        <v>650</v>
      </c>
      <c r="I34" s="42"/>
      <c r="J34" s="42"/>
      <c r="K34" s="40"/>
    </row>
    <row r="35" spans="1:11">
      <c r="A35" s="11" t="s">
        <v>39</v>
      </c>
      <c r="B35" s="38"/>
      <c r="C35" s="39">
        <f t="shared" si="2"/>
        <v>900</v>
      </c>
      <c r="D35" s="11"/>
      <c r="E35" s="43"/>
      <c r="F35" s="43"/>
      <c r="G35" s="43">
        <v>16517</v>
      </c>
      <c r="H35" s="39">
        <v>900</v>
      </c>
      <c r="I35" s="43"/>
      <c r="J35" s="43"/>
      <c r="K35" s="11"/>
    </row>
    <row r="36" spans="1:11">
      <c r="A36" s="40"/>
      <c r="B36" s="36" t="s">
        <v>40</v>
      </c>
      <c r="C36" s="41">
        <f t="shared" si="2"/>
        <v>900</v>
      </c>
      <c r="D36" s="44"/>
      <c r="E36" s="42"/>
      <c r="F36" s="42"/>
      <c r="G36" s="42">
        <v>16517</v>
      </c>
      <c r="H36" s="41">
        <v>900</v>
      </c>
      <c r="I36" s="42"/>
      <c r="J36" s="42"/>
      <c r="K36" s="40"/>
    </row>
    <row r="37" spans="1:11">
      <c r="A37" s="11" t="s">
        <v>41</v>
      </c>
      <c r="B37" s="38"/>
      <c r="C37" s="39">
        <f t="shared" si="2"/>
        <v>580</v>
      </c>
      <c r="D37" s="11"/>
      <c r="E37" s="43"/>
      <c r="F37" s="43">
        <v>30</v>
      </c>
      <c r="G37" s="43">
        <v>10096</v>
      </c>
      <c r="H37" s="39">
        <v>550</v>
      </c>
      <c r="I37" s="43"/>
      <c r="J37" s="43"/>
      <c r="K37" s="11"/>
    </row>
    <row r="38" spans="1:11">
      <c r="A38" s="40"/>
      <c r="B38" s="36" t="s">
        <v>42</v>
      </c>
      <c r="C38" s="41">
        <f t="shared" si="2"/>
        <v>580</v>
      </c>
      <c r="D38" s="44"/>
      <c r="E38" s="42"/>
      <c r="F38" s="42">
        <v>30</v>
      </c>
      <c r="G38" s="42">
        <v>10096</v>
      </c>
      <c r="H38" s="41">
        <v>550</v>
      </c>
      <c r="I38" s="42"/>
      <c r="J38" s="42"/>
      <c r="K38" s="40"/>
    </row>
    <row r="39" spans="1:11">
      <c r="A39" s="11" t="s">
        <v>43</v>
      </c>
      <c r="B39" s="38"/>
      <c r="C39" s="39">
        <f t="shared" ref="C39:C70" si="4">D39+E39+F39+H39+I39+J39</f>
        <v>688</v>
      </c>
      <c r="D39" s="11"/>
      <c r="E39" s="43"/>
      <c r="F39" s="43"/>
      <c r="G39" s="43">
        <v>12636</v>
      </c>
      <c r="H39" s="39">
        <v>688</v>
      </c>
      <c r="I39" s="43"/>
      <c r="J39" s="43"/>
      <c r="K39" s="11"/>
    </row>
    <row r="40" spans="1:11">
      <c r="A40" s="40"/>
      <c r="B40" s="36" t="s">
        <v>44</v>
      </c>
      <c r="C40" s="41">
        <f t="shared" si="4"/>
        <v>688</v>
      </c>
      <c r="D40" s="44"/>
      <c r="E40" s="42"/>
      <c r="F40" s="42"/>
      <c r="G40" s="42">
        <v>12636</v>
      </c>
      <c r="H40" s="41">
        <v>688</v>
      </c>
      <c r="I40" s="42"/>
      <c r="J40" s="42"/>
      <c r="K40" s="40"/>
    </row>
    <row r="41" spans="1:11">
      <c r="A41" s="11" t="s">
        <v>45</v>
      </c>
      <c r="B41" s="38"/>
      <c r="C41" s="39">
        <f t="shared" si="4"/>
        <v>395</v>
      </c>
      <c r="D41" s="11"/>
      <c r="E41" s="43"/>
      <c r="F41" s="43"/>
      <c r="G41" s="43">
        <v>7254</v>
      </c>
      <c r="H41" s="39">
        <v>395</v>
      </c>
      <c r="I41" s="43"/>
      <c r="J41" s="43"/>
      <c r="K41" s="11"/>
    </row>
    <row r="42" spans="1:11">
      <c r="A42" s="40"/>
      <c r="B42" s="36" t="s">
        <v>46</v>
      </c>
      <c r="C42" s="41">
        <f t="shared" si="4"/>
        <v>395</v>
      </c>
      <c r="D42" s="44"/>
      <c r="E42" s="42"/>
      <c r="F42" s="42"/>
      <c r="G42" s="42">
        <v>7254</v>
      </c>
      <c r="H42" s="41">
        <v>395</v>
      </c>
      <c r="I42" s="42"/>
      <c r="J42" s="42"/>
      <c r="K42" s="40"/>
    </row>
    <row r="43" spans="1:11">
      <c r="A43" s="11" t="s">
        <v>47</v>
      </c>
      <c r="B43" s="38"/>
      <c r="C43" s="39">
        <f t="shared" si="4"/>
        <v>528</v>
      </c>
      <c r="D43" s="11"/>
      <c r="E43" s="43"/>
      <c r="F43" s="43"/>
      <c r="G43" s="43">
        <v>9689</v>
      </c>
      <c r="H43" s="39">
        <v>528</v>
      </c>
      <c r="I43" s="43"/>
      <c r="J43" s="43"/>
      <c r="K43" s="11"/>
    </row>
    <row r="44" spans="1:11">
      <c r="A44" s="40"/>
      <c r="B44" s="36" t="s">
        <v>48</v>
      </c>
      <c r="C44" s="41">
        <f t="shared" si="4"/>
        <v>528</v>
      </c>
      <c r="D44" s="44"/>
      <c r="E44" s="42"/>
      <c r="F44" s="42"/>
      <c r="G44" s="42">
        <v>9689</v>
      </c>
      <c r="H44" s="41">
        <v>528</v>
      </c>
      <c r="I44" s="42"/>
      <c r="J44" s="42"/>
      <c r="K44" s="40"/>
    </row>
    <row r="45" spans="1:11">
      <c r="A45" s="11" t="s">
        <v>49</v>
      </c>
      <c r="B45" s="38"/>
      <c r="C45" s="39">
        <f t="shared" si="4"/>
        <v>75</v>
      </c>
      <c r="D45" s="11"/>
      <c r="E45" s="43"/>
      <c r="F45" s="43"/>
      <c r="G45" s="43">
        <v>1372</v>
      </c>
      <c r="H45" s="39">
        <v>75</v>
      </c>
      <c r="I45" s="43"/>
      <c r="J45" s="43"/>
      <c r="K45" s="11"/>
    </row>
    <row r="46" spans="1:11">
      <c r="A46" s="40"/>
      <c r="B46" s="36" t="s">
        <v>50</v>
      </c>
      <c r="C46" s="41">
        <f t="shared" si="4"/>
        <v>75</v>
      </c>
      <c r="D46" s="44"/>
      <c r="E46" s="42"/>
      <c r="F46" s="42"/>
      <c r="G46" s="42">
        <v>1372</v>
      </c>
      <c r="H46" s="41">
        <v>75</v>
      </c>
      <c r="I46" s="42"/>
      <c r="J46" s="42"/>
      <c r="K46" s="40"/>
    </row>
    <row r="47" spans="1:11">
      <c r="A47" s="11" t="s">
        <v>51</v>
      </c>
      <c r="B47" s="38"/>
      <c r="C47" s="39">
        <f t="shared" si="4"/>
        <v>692</v>
      </c>
      <c r="D47" s="11"/>
      <c r="E47" s="43"/>
      <c r="F47" s="43"/>
      <c r="G47" s="43">
        <v>12701</v>
      </c>
      <c r="H47" s="39">
        <v>692</v>
      </c>
      <c r="I47" s="43"/>
      <c r="J47" s="43"/>
      <c r="K47" s="11"/>
    </row>
    <row r="48" spans="1:11">
      <c r="A48" s="45"/>
      <c r="B48" s="36" t="s">
        <v>52</v>
      </c>
      <c r="C48" s="41">
        <f t="shared" si="4"/>
        <v>692</v>
      </c>
      <c r="D48" s="44"/>
      <c r="E48" s="42"/>
      <c r="F48" s="42"/>
      <c r="G48" s="42">
        <v>12701</v>
      </c>
      <c r="H48" s="41">
        <v>692</v>
      </c>
      <c r="I48" s="42"/>
      <c r="J48" s="42"/>
      <c r="K48" s="40"/>
    </row>
    <row r="49" spans="1:11">
      <c r="A49" s="11" t="s">
        <v>53</v>
      </c>
      <c r="B49" s="38"/>
      <c r="C49" s="39">
        <f t="shared" si="4"/>
        <v>659</v>
      </c>
      <c r="D49" s="11"/>
      <c r="E49" s="43"/>
      <c r="F49" s="43"/>
      <c r="G49" s="43">
        <v>12096</v>
      </c>
      <c r="H49" s="39">
        <v>659</v>
      </c>
      <c r="I49" s="43"/>
      <c r="J49" s="43"/>
      <c r="K49" s="11"/>
    </row>
    <row r="50" spans="1:11">
      <c r="A50" s="40"/>
      <c r="B50" s="36" t="s">
        <v>54</v>
      </c>
      <c r="C50" s="41">
        <f t="shared" si="4"/>
        <v>659</v>
      </c>
      <c r="D50" s="44"/>
      <c r="E50" s="42"/>
      <c r="F50" s="42"/>
      <c r="G50" s="42">
        <v>12096</v>
      </c>
      <c r="H50" s="41">
        <v>659</v>
      </c>
      <c r="I50" s="42"/>
      <c r="J50" s="42"/>
      <c r="K50" s="40"/>
    </row>
    <row r="51" spans="1:11">
      <c r="A51" s="35" t="s">
        <v>55</v>
      </c>
      <c r="B51" s="36"/>
      <c r="C51" s="37">
        <f t="shared" si="4"/>
        <v>51289</v>
      </c>
      <c r="D51" s="37">
        <f t="shared" ref="D51:F51" si="5">D52+D58+D60+D64+D67+D69+D75+D82+D85+D89+D92+D94+D97+D99+D101+D103</f>
        <v>20970</v>
      </c>
      <c r="E51" s="37">
        <f t="shared" si="5"/>
        <v>9200</v>
      </c>
      <c r="F51" s="37">
        <f t="shared" si="5"/>
        <v>480</v>
      </c>
      <c r="G51" s="35">
        <v>424665</v>
      </c>
      <c r="H51" s="37">
        <f>H52+H58+H60+H64+H67+H69+H75+H82+H85+H89+H92+H94+H97+H99+H101+H103</f>
        <v>23139</v>
      </c>
      <c r="I51" s="35">
        <v>-2500</v>
      </c>
      <c r="J51" s="35"/>
      <c r="K51" s="40"/>
    </row>
    <row r="52" spans="1:11">
      <c r="A52" s="11" t="s">
        <v>56</v>
      </c>
      <c r="B52" s="38"/>
      <c r="C52" s="39">
        <f t="shared" si="4"/>
        <v>6836</v>
      </c>
      <c r="D52" s="11">
        <f>D53+D54+D55+D56+D57</f>
        <v>3360</v>
      </c>
      <c r="E52" s="11">
        <f t="shared" ref="E52:H52" si="6">E53+E54+E55+E56+E57</f>
        <v>700</v>
      </c>
      <c r="F52" s="11">
        <f t="shared" si="6"/>
        <v>90</v>
      </c>
      <c r="G52" s="11">
        <f t="shared" si="6"/>
        <v>49276</v>
      </c>
      <c r="H52" s="11">
        <f t="shared" si="6"/>
        <v>2686</v>
      </c>
      <c r="I52" s="11"/>
      <c r="J52" s="11"/>
      <c r="K52" s="11"/>
    </row>
    <row r="53" ht="22.5" spans="1:11">
      <c r="A53" s="40"/>
      <c r="B53" s="36" t="s">
        <v>57</v>
      </c>
      <c r="C53" s="41">
        <f t="shared" si="4"/>
        <v>1489</v>
      </c>
      <c r="D53" s="40"/>
      <c r="E53" s="41">
        <v>700</v>
      </c>
      <c r="F53" s="41">
        <v>60</v>
      </c>
      <c r="G53" s="42">
        <v>13376</v>
      </c>
      <c r="H53" s="41">
        <v>729</v>
      </c>
      <c r="I53" s="42"/>
      <c r="J53" s="42"/>
      <c r="K53" s="41" t="s">
        <v>151</v>
      </c>
    </row>
    <row r="54" spans="1:11">
      <c r="A54" s="40"/>
      <c r="B54" s="36" t="s">
        <v>58</v>
      </c>
      <c r="C54" s="41">
        <f t="shared" si="4"/>
        <v>1711</v>
      </c>
      <c r="D54" s="40">
        <v>990</v>
      </c>
      <c r="E54" s="42"/>
      <c r="F54" s="42">
        <v>30</v>
      </c>
      <c r="G54" s="42">
        <v>12674</v>
      </c>
      <c r="H54" s="41">
        <v>691</v>
      </c>
      <c r="I54" s="42"/>
      <c r="J54" s="42"/>
      <c r="K54" s="40"/>
    </row>
    <row r="55" spans="1:11">
      <c r="A55" s="40"/>
      <c r="B55" s="36" t="s">
        <v>59</v>
      </c>
      <c r="C55" s="41">
        <f t="shared" si="4"/>
        <v>1045</v>
      </c>
      <c r="D55" s="40">
        <v>690</v>
      </c>
      <c r="E55" s="42"/>
      <c r="F55" s="42"/>
      <c r="G55" s="42">
        <v>6509</v>
      </c>
      <c r="H55" s="41">
        <v>355</v>
      </c>
      <c r="I55" s="42"/>
      <c r="J55" s="42"/>
      <c r="K55" s="40"/>
    </row>
    <row r="56" spans="1:11">
      <c r="A56" s="40"/>
      <c r="B56" s="36" t="s">
        <v>60</v>
      </c>
      <c r="C56" s="41">
        <f t="shared" si="4"/>
        <v>1319</v>
      </c>
      <c r="D56" s="40">
        <v>990</v>
      </c>
      <c r="E56" s="42"/>
      <c r="F56" s="42"/>
      <c r="G56" s="42">
        <v>6030</v>
      </c>
      <c r="H56" s="41">
        <v>329</v>
      </c>
      <c r="I56" s="42"/>
      <c r="J56" s="42"/>
      <c r="K56" s="40"/>
    </row>
    <row r="57" spans="1:11">
      <c r="A57" s="40"/>
      <c r="B57" s="36" t="s">
        <v>61</v>
      </c>
      <c r="C57" s="41">
        <f t="shared" si="4"/>
        <v>1272</v>
      </c>
      <c r="D57" s="40">
        <v>690</v>
      </c>
      <c r="E57" s="42"/>
      <c r="F57" s="42"/>
      <c r="G57" s="42">
        <v>10687</v>
      </c>
      <c r="H57" s="41">
        <v>582</v>
      </c>
      <c r="I57" s="42"/>
      <c r="J57" s="42"/>
      <c r="K57" s="40"/>
    </row>
    <row r="58" spans="1:11">
      <c r="A58" s="11" t="s">
        <v>67</v>
      </c>
      <c r="B58" s="38"/>
      <c r="C58" s="39">
        <f t="shared" si="4"/>
        <v>60</v>
      </c>
      <c r="D58" s="11"/>
      <c r="E58" s="11"/>
      <c r="F58" s="11">
        <v>60</v>
      </c>
      <c r="G58" s="11"/>
      <c r="H58" s="39">
        <v>0</v>
      </c>
      <c r="I58" s="11"/>
      <c r="J58" s="11"/>
      <c r="K58" s="11"/>
    </row>
    <row r="59" spans="1:11">
      <c r="A59" s="40"/>
      <c r="B59" s="36" t="s">
        <v>68</v>
      </c>
      <c r="C59" s="41">
        <f t="shared" si="4"/>
        <v>60</v>
      </c>
      <c r="D59" s="40"/>
      <c r="E59" s="42"/>
      <c r="F59" s="42">
        <v>60</v>
      </c>
      <c r="G59" s="42"/>
      <c r="H59" s="41">
        <v>0</v>
      </c>
      <c r="I59" s="42"/>
      <c r="J59" s="42"/>
      <c r="K59" s="40"/>
    </row>
    <row r="60" spans="1:11">
      <c r="A60" s="11" t="s">
        <v>70</v>
      </c>
      <c r="B60" s="38"/>
      <c r="C60" s="39">
        <f t="shared" si="4"/>
        <v>6198</v>
      </c>
      <c r="D60" s="11">
        <f>D61+D62+D63</f>
        <v>1380</v>
      </c>
      <c r="E60" s="11">
        <f>E61+E62+E63</f>
        <v>2500</v>
      </c>
      <c r="F60" s="11">
        <f>F61+F62+F63</f>
        <v>60</v>
      </c>
      <c r="G60" s="11">
        <f>G61+G62+G63</f>
        <v>41459</v>
      </c>
      <c r="H60" s="11">
        <f t="shared" ref="H60:I60" si="7">H61+H62+H63</f>
        <v>2258</v>
      </c>
      <c r="I60" s="11">
        <f t="shared" si="7"/>
        <v>0</v>
      </c>
      <c r="J60" s="11"/>
      <c r="K60" s="11"/>
    </row>
    <row r="61" ht="22.5" spans="1:11">
      <c r="A61" s="40"/>
      <c r="B61" s="36" t="s">
        <v>71</v>
      </c>
      <c r="C61" s="41">
        <f t="shared" si="4"/>
        <v>3868</v>
      </c>
      <c r="D61" s="40"/>
      <c r="E61" s="41">
        <v>2500</v>
      </c>
      <c r="F61" s="41">
        <v>60</v>
      </c>
      <c r="G61" s="42">
        <v>24012</v>
      </c>
      <c r="H61" s="41">
        <v>1308</v>
      </c>
      <c r="I61" s="42"/>
      <c r="J61" s="42"/>
      <c r="K61" s="41" t="s">
        <v>155</v>
      </c>
    </row>
    <row r="62" spans="1:11">
      <c r="A62" s="40"/>
      <c r="B62" s="36" t="s">
        <v>72</v>
      </c>
      <c r="C62" s="41">
        <f t="shared" si="4"/>
        <v>1133</v>
      </c>
      <c r="D62" s="40">
        <v>690</v>
      </c>
      <c r="E62" s="42"/>
      <c r="F62" s="42"/>
      <c r="G62" s="42">
        <v>8139</v>
      </c>
      <c r="H62" s="41">
        <v>443</v>
      </c>
      <c r="I62" s="42"/>
      <c r="J62" s="42"/>
      <c r="K62" s="40"/>
    </row>
    <row r="63" spans="1:11">
      <c r="A63" s="40"/>
      <c r="B63" s="36" t="s">
        <v>73</v>
      </c>
      <c r="C63" s="41">
        <f t="shared" si="4"/>
        <v>1197</v>
      </c>
      <c r="D63" s="40">
        <v>690</v>
      </c>
      <c r="E63" s="42"/>
      <c r="F63" s="42"/>
      <c r="G63" s="42">
        <v>9308</v>
      </c>
      <c r="H63" s="41">
        <v>507</v>
      </c>
      <c r="I63" s="42"/>
      <c r="J63" s="42"/>
      <c r="K63" s="40"/>
    </row>
    <row r="64" spans="1:11">
      <c r="A64" s="11" t="s">
        <v>76</v>
      </c>
      <c r="B64" s="38"/>
      <c r="C64" s="39">
        <f t="shared" si="4"/>
        <v>2774</v>
      </c>
      <c r="D64" s="11">
        <f>D65+D66</f>
        <v>1980</v>
      </c>
      <c r="E64" s="11"/>
      <c r="F64" s="11"/>
      <c r="G64" s="11">
        <f>G65+G66</f>
        <v>23743</v>
      </c>
      <c r="H64" s="11">
        <f t="shared" ref="H64:I64" si="8">H65+H66</f>
        <v>1294</v>
      </c>
      <c r="I64" s="11">
        <f t="shared" si="8"/>
        <v>-500</v>
      </c>
      <c r="J64" s="11"/>
      <c r="K64" s="11"/>
    </row>
    <row r="65" spans="1:11">
      <c r="A65" s="40"/>
      <c r="B65" s="36" t="s">
        <v>77</v>
      </c>
      <c r="C65" s="41">
        <f t="shared" si="4"/>
        <v>1128</v>
      </c>
      <c r="D65" s="40">
        <v>990</v>
      </c>
      <c r="E65" s="42"/>
      <c r="F65" s="42"/>
      <c r="G65" s="42">
        <v>11710</v>
      </c>
      <c r="H65" s="41">
        <v>638</v>
      </c>
      <c r="I65" s="42">
        <v>-500</v>
      </c>
      <c r="J65" s="42"/>
      <c r="K65" s="40" t="s">
        <v>156</v>
      </c>
    </row>
    <row r="66" spans="1:11">
      <c r="A66" s="40"/>
      <c r="B66" s="36" t="s">
        <v>78</v>
      </c>
      <c r="C66" s="41">
        <f t="shared" si="4"/>
        <v>1646</v>
      </c>
      <c r="D66" s="40">
        <v>990</v>
      </c>
      <c r="E66" s="42"/>
      <c r="F66" s="42"/>
      <c r="G66" s="42">
        <v>12033</v>
      </c>
      <c r="H66" s="41">
        <v>656</v>
      </c>
      <c r="I66" s="42"/>
      <c r="J66" s="42"/>
      <c r="K66" s="40"/>
    </row>
    <row r="67" spans="1:11">
      <c r="A67" s="11" t="s">
        <v>79</v>
      </c>
      <c r="B67" s="38"/>
      <c r="C67" s="39">
        <f t="shared" si="4"/>
        <v>1281</v>
      </c>
      <c r="D67" s="11"/>
      <c r="E67" s="39">
        <v>400</v>
      </c>
      <c r="F67" s="39"/>
      <c r="G67" s="43">
        <v>16178</v>
      </c>
      <c r="H67" s="39">
        <v>881</v>
      </c>
      <c r="I67" s="43"/>
      <c r="J67" s="43"/>
      <c r="K67" s="11"/>
    </row>
    <row r="68" ht="22.5" spans="1:11">
      <c r="A68" s="40"/>
      <c r="B68" s="36" t="s">
        <v>80</v>
      </c>
      <c r="C68" s="41">
        <f t="shared" si="4"/>
        <v>1281</v>
      </c>
      <c r="D68" s="40"/>
      <c r="E68" s="41">
        <v>400</v>
      </c>
      <c r="F68" s="41"/>
      <c r="G68" s="42">
        <v>16178</v>
      </c>
      <c r="H68" s="41">
        <v>881</v>
      </c>
      <c r="I68" s="42"/>
      <c r="J68" s="42"/>
      <c r="K68" s="41" t="s">
        <v>153</v>
      </c>
    </row>
    <row r="69" spans="1:11">
      <c r="A69" s="11" t="s">
        <v>82</v>
      </c>
      <c r="B69" s="38"/>
      <c r="C69" s="39">
        <f t="shared" si="4"/>
        <v>4958</v>
      </c>
      <c r="D69" s="11">
        <f>D70+D71+D72+D73+D74</f>
        <v>1980</v>
      </c>
      <c r="E69" s="11">
        <f>E70+E71+E72+E73+E74</f>
        <v>700</v>
      </c>
      <c r="F69" s="11">
        <f>F70+F71+F72+F73+F74</f>
        <v>30</v>
      </c>
      <c r="G69" s="11">
        <f>G70+G71+G72+G73+G74</f>
        <v>41268</v>
      </c>
      <c r="H69" s="11">
        <f t="shared" ref="H69:I69" si="9">H70+H71+H72+H73+H74</f>
        <v>2248</v>
      </c>
      <c r="I69" s="11">
        <f t="shared" si="9"/>
        <v>0</v>
      </c>
      <c r="J69" s="11"/>
      <c r="K69" s="11"/>
    </row>
    <row r="70" ht="22.5" spans="1:11">
      <c r="A70" s="40"/>
      <c r="B70" s="36" t="s">
        <v>83</v>
      </c>
      <c r="C70" s="41">
        <f t="shared" si="4"/>
        <v>1685</v>
      </c>
      <c r="D70" s="40"/>
      <c r="E70" s="41">
        <v>700</v>
      </c>
      <c r="F70" s="41">
        <v>30</v>
      </c>
      <c r="G70" s="42">
        <v>17535</v>
      </c>
      <c r="H70" s="41">
        <v>955</v>
      </c>
      <c r="I70" s="42"/>
      <c r="J70" s="42"/>
      <c r="K70" s="41" t="s">
        <v>151</v>
      </c>
    </row>
    <row r="71" spans="1:11">
      <c r="A71" s="40"/>
      <c r="B71" s="36" t="s">
        <v>84</v>
      </c>
      <c r="C71" s="41">
        <f t="shared" ref="C71:C102" si="10">D71+E71+F71+H71+I71+J71</f>
        <v>1586</v>
      </c>
      <c r="D71" s="40">
        <v>990</v>
      </c>
      <c r="E71" s="42"/>
      <c r="F71" s="42"/>
      <c r="G71" s="42">
        <v>10935</v>
      </c>
      <c r="H71" s="41">
        <v>596</v>
      </c>
      <c r="I71" s="42"/>
      <c r="J71" s="42"/>
      <c r="K71" s="40"/>
    </row>
    <row r="72" spans="1:11">
      <c r="A72" s="40"/>
      <c r="B72" s="36" t="s">
        <v>85</v>
      </c>
      <c r="C72" s="41">
        <f t="shared" si="10"/>
        <v>1624</v>
      </c>
      <c r="D72" s="40">
        <v>990</v>
      </c>
      <c r="E72" s="42"/>
      <c r="F72" s="42"/>
      <c r="G72" s="42">
        <v>11642</v>
      </c>
      <c r="H72" s="41">
        <v>634</v>
      </c>
      <c r="I72" s="42"/>
      <c r="J72" s="42"/>
      <c r="K72" s="40"/>
    </row>
    <row r="73" spans="1:11">
      <c r="A73" s="40"/>
      <c r="B73" s="36" t="s">
        <v>86</v>
      </c>
      <c r="C73" s="41">
        <f t="shared" si="10"/>
        <v>38</v>
      </c>
      <c r="D73" s="40"/>
      <c r="E73" s="42"/>
      <c r="F73" s="42"/>
      <c r="G73" s="42">
        <v>695</v>
      </c>
      <c r="H73" s="41">
        <v>38</v>
      </c>
      <c r="I73" s="42"/>
      <c r="J73" s="42"/>
      <c r="K73" s="40"/>
    </row>
    <row r="74" spans="1:11">
      <c r="A74" s="40"/>
      <c r="B74" s="36" t="s">
        <v>87</v>
      </c>
      <c r="C74" s="41">
        <f t="shared" si="10"/>
        <v>25</v>
      </c>
      <c r="D74" s="40"/>
      <c r="E74" s="42"/>
      <c r="F74" s="42"/>
      <c r="G74" s="42">
        <v>461</v>
      </c>
      <c r="H74" s="41">
        <v>25</v>
      </c>
      <c r="I74" s="42"/>
      <c r="J74" s="42"/>
      <c r="K74" s="40"/>
    </row>
    <row r="75" spans="1:11">
      <c r="A75" s="11" t="s">
        <v>92</v>
      </c>
      <c r="B75" s="38"/>
      <c r="C75" s="39">
        <f t="shared" si="10"/>
        <v>5449</v>
      </c>
      <c r="D75" s="11">
        <f>D76+D77+D78+D79+D80+D81</f>
        <v>1980</v>
      </c>
      <c r="E75" s="11">
        <f>E76+E77+E78+E79+E80+E81</f>
        <v>700</v>
      </c>
      <c r="F75" s="11">
        <f>F76+F77+F78+F79+F80+F81</f>
        <v>90</v>
      </c>
      <c r="G75" s="11">
        <f>G76+G77+G78+G79+G80+G81</f>
        <v>49153</v>
      </c>
      <c r="H75" s="11">
        <f t="shared" ref="H75:I75" si="11">H76+H77+H78+H79+H80+H81</f>
        <v>2679</v>
      </c>
      <c r="I75" s="11">
        <f t="shared" si="11"/>
        <v>0</v>
      </c>
      <c r="J75" s="11"/>
      <c r="K75" s="11"/>
    </row>
    <row r="76" ht="22.5" spans="1:11">
      <c r="A76" s="40"/>
      <c r="B76" s="36" t="s">
        <v>93</v>
      </c>
      <c r="C76" s="41">
        <f t="shared" si="10"/>
        <v>1846</v>
      </c>
      <c r="D76" s="40"/>
      <c r="E76" s="41">
        <v>700</v>
      </c>
      <c r="F76" s="41">
        <v>60</v>
      </c>
      <c r="G76" s="42">
        <v>19927</v>
      </c>
      <c r="H76" s="41">
        <v>1086</v>
      </c>
      <c r="I76" s="42"/>
      <c r="J76" s="42"/>
      <c r="K76" s="41" t="s">
        <v>151</v>
      </c>
    </row>
    <row r="77" spans="1:11">
      <c r="A77" s="40"/>
      <c r="B77" s="36" t="s">
        <v>94</v>
      </c>
      <c r="C77" s="41">
        <f t="shared" si="10"/>
        <v>1806</v>
      </c>
      <c r="D77" s="40">
        <v>990</v>
      </c>
      <c r="E77" s="42"/>
      <c r="F77" s="42"/>
      <c r="G77" s="42">
        <v>14972</v>
      </c>
      <c r="H77" s="41">
        <v>816</v>
      </c>
      <c r="I77" s="42"/>
      <c r="J77" s="42"/>
      <c r="K77" s="40"/>
    </row>
    <row r="78" spans="1:11">
      <c r="A78" s="40"/>
      <c r="B78" s="36" t="s">
        <v>95</v>
      </c>
      <c r="C78" s="41">
        <f t="shared" si="10"/>
        <v>1797</v>
      </c>
      <c r="D78" s="40">
        <v>990</v>
      </c>
      <c r="E78" s="42"/>
      <c r="F78" s="42">
        <v>30</v>
      </c>
      <c r="G78" s="42">
        <v>14254</v>
      </c>
      <c r="H78" s="41">
        <v>777</v>
      </c>
      <c r="I78" s="42"/>
      <c r="J78" s="42"/>
      <c r="K78" s="40"/>
    </row>
    <row r="79" spans="1:11">
      <c r="A79" s="40"/>
      <c r="B79" s="36" t="s">
        <v>157</v>
      </c>
      <c r="C79" s="41">
        <f t="shared" si="10"/>
        <v>0</v>
      </c>
      <c r="D79" s="40"/>
      <c r="E79" s="42"/>
      <c r="F79" s="42"/>
      <c r="G79" s="42"/>
      <c r="H79" s="41">
        <v>0</v>
      </c>
      <c r="I79" s="42"/>
      <c r="J79" s="42"/>
      <c r="K79" s="40"/>
    </row>
    <row r="80" spans="1:11">
      <c r="A80" s="40"/>
      <c r="B80" s="36" t="s">
        <v>158</v>
      </c>
      <c r="C80" s="41">
        <f t="shared" si="10"/>
        <v>0</v>
      </c>
      <c r="D80" s="40"/>
      <c r="E80" s="42"/>
      <c r="F80" s="42"/>
      <c r="G80" s="42"/>
      <c r="H80" s="41">
        <v>0</v>
      </c>
      <c r="I80" s="42"/>
      <c r="J80" s="42"/>
      <c r="K80" s="40"/>
    </row>
    <row r="81" spans="1:11">
      <c r="A81" s="40"/>
      <c r="B81" s="36" t="s">
        <v>159</v>
      </c>
      <c r="C81" s="41">
        <f t="shared" si="10"/>
        <v>0</v>
      </c>
      <c r="D81" s="40"/>
      <c r="E81" s="42"/>
      <c r="F81" s="42"/>
      <c r="G81" s="42"/>
      <c r="H81" s="41">
        <v>0</v>
      </c>
      <c r="I81" s="42"/>
      <c r="J81" s="42"/>
      <c r="K81" s="40"/>
    </row>
    <row r="82" spans="1:11">
      <c r="A82" s="11" t="s">
        <v>99</v>
      </c>
      <c r="B82" s="38"/>
      <c r="C82" s="39">
        <f t="shared" si="10"/>
        <v>3919</v>
      </c>
      <c r="D82" s="11">
        <f>D83+D84</f>
        <v>1980</v>
      </c>
      <c r="E82" s="11"/>
      <c r="F82" s="11"/>
      <c r="G82" s="11">
        <f>G83+G84</f>
        <v>35589</v>
      </c>
      <c r="H82" s="11">
        <f t="shared" ref="H82:I82" si="12">H83+H84</f>
        <v>1939</v>
      </c>
      <c r="I82" s="11">
        <f t="shared" si="12"/>
        <v>0</v>
      </c>
      <c r="J82" s="11"/>
      <c r="K82" s="11"/>
    </row>
    <row r="83" spans="1:11">
      <c r="A83" s="40"/>
      <c r="B83" s="36" t="s">
        <v>100</v>
      </c>
      <c r="C83" s="41">
        <f t="shared" si="10"/>
        <v>2017</v>
      </c>
      <c r="D83" s="40">
        <v>990</v>
      </c>
      <c r="E83" s="42"/>
      <c r="F83" s="42"/>
      <c r="G83" s="42">
        <v>18850</v>
      </c>
      <c r="H83" s="41">
        <v>1027</v>
      </c>
      <c r="I83" s="42"/>
      <c r="J83" s="42"/>
      <c r="K83" s="40"/>
    </row>
    <row r="84" spans="1:11">
      <c r="A84" s="40"/>
      <c r="B84" s="36" t="s">
        <v>101</v>
      </c>
      <c r="C84" s="41">
        <f t="shared" si="10"/>
        <v>1902</v>
      </c>
      <c r="D84" s="40">
        <v>990</v>
      </c>
      <c r="E84" s="42"/>
      <c r="F84" s="42"/>
      <c r="G84" s="42">
        <v>16739</v>
      </c>
      <c r="H84" s="41">
        <v>912</v>
      </c>
      <c r="I84" s="42"/>
      <c r="J84" s="42"/>
      <c r="K84" s="40"/>
    </row>
    <row r="85" spans="1:11">
      <c r="A85" s="11" t="s">
        <v>102</v>
      </c>
      <c r="B85" s="38"/>
      <c r="C85" s="39">
        <f t="shared" si="10"/>
        <v>2990</v>
      </c>
      <c r="D85" s="11">
        <f>D86+D87+D88</f>
        <v>2670</v>
      </c>
      <c r="E85" s="11"/>
      <c r="F85" s="11"/>
      <c r="G85" s="11">
        <f t="shared" ref="G85:I85" si="13">G86+G87+G88</f>
        <v>33408</v>
      </c>
      <c r="H85" s="11">
        <f t="shared" si="13"/>
        <v>1820</v>
      </c>
      <c r="I85" s="11">
        <f t="shared" si="13"/>
        <v>-1500</v>
      </c>
      <c r="J85" s="11"/>
      <c r="K85" s="11"/>
    </row>
    <row r="86" spans="1:11">
      <c r="A86" s="40"/>
      <c r="B86" s="36" t="s">
        <v>103</v>
      </c>
      <c r="C86" s="41">
        <f t="shared" si="10"/>
        <v>1190</v>
      </c>
      <c r="D86" s="40">
        <v>990</v>
      </c>
      <c r="E86" s="42"/>
      <c r="F86" s="42"/>
      <c r="G86" s="42">
        <v>12849</v>
      </c>
      <c r="H86" s="41">
        <v>700</v>
      </c>
      <c r="I86" s="42">
        <v>-500</v>
      </c>
      <c r="J86" s="42"/>
      <c r="K86" s="40" t="s">
        <v>156</v>
      </c>
    </row>
    <row r="87" spans="1:11">
      <c r="A87" s="40"/>
      <c r="B87" s="36" t="s">
        <v>104</v>
      </c>
      <c r="C87" s="41">
        <f t="shared" si="10"/>
        <v>774</v>
      </c>
      <c r="D87" s="40">
        <v>690</v>
      </c>
      <c r="E87" s="42"/>
      <c r="F87" s="42"/>
      <c r="G87" s="42">
        <v>10719</v>
      </c>
      <c r="H87" s="41">
        <v>584</v>
      </c>
      <c r="I87" s="42">
        <v>-500</v>
      </c>
      <c r="J87" s="42"/>
      <c r="K87" s="40" t="s">
        <v>156</v>
      </c>
    </row>
    <row r="88" spans="1:11">
      <c r="A88" s="40"/>
      <c r="B88" s="36" t="s">
        <v>105</v>
      </c>
      <c r="C88" s="41">
        <f t="shared" si="10"/>
        <v>1026</v>
      </c>
      <c r="D88" s="40">
        <v>990</v>
      </c>
      <c r="E88" s="42"/>
      <c r="F88" s="42"/>
      <c r="G88" s="42">
        <v>9840</v>
      </c>
      <c r="H88" s="41">
        <v>536</v>
      </c>
      <c r="I88" s="42">
        <v>-500</v>
      </c>
      <c r="J88" s="42"/>
      <c r="K88" s="40" t="s">
        <v>156</v>
      </c>
    </row>
    <row r="89" spans="1:11">
      <c r="A89" s="11" t="s">
        <v>108</v>
      </c>
      <c r="B89" s="38"/>
      <c r="C89" s="39">
        <f t="shared" si="10"/>
        <v>3319</v>
      </c>
      <c r="D89" s="11">
        <f>D90+D91</f>
        <v>990</v>
      </c>
      <c r="E89" s="11">
        <f t="shared" ref="E89:I89" si="14">E90+E91</f>
        <v>700</v>
      </c>
      <c r="F89" s="11"/>
      <c r="G89" s="11">
        <f t="shared" si="14"/>
        <v>29896</v>
      </c>
      <c r="H89" s="11">
        <f t="shared" si="14"/>
        <v>1629</v>
      </c>
      <c r="I89" s="11">
        <f t="shared" si="14"/>
        <v>0</v>
      </c>
      <c r="J89" s="11"/>
      <c r="K89" s="48"/>
    </row>
    <row r="90" ht="22.5" spans="1:11">
      <c r="A90" s="40"/>
      <c r="B90" s="36" t="s">
        <v>109</v>
      </c>
      <c r="C90" s="41">
        <f t="shared" si="10"/>
        <v>1706</v>
      </c>
      <c r="D90" s="40"/>
      <c r="E90" s="41">
        <v>700</v>
      </c>
      <c r="F90" s="41"/>
      <c r="G90" s="42">
        <v>18465</v>
      </c>
      <c r="H90" s="41">
        <v>1006</v>
      </c>
      <c r="I90" s="42"/>
      <c r="J90" s="42"/>
      <c r="K90" s="41" t="s">
        <v>151</v>
      </c>
    </row>
    <row r="91" spans="1:11">
      <c r="A91" s="40"/>
      <c r="B91" s="36" t="s">
        <v>110</v>
      </c>
      <c r="C91" s="41">
        <f t="shared" si="10"/>
        <v>1613</v>
      </c>
      <c r="D91" s="40">
        <v>990</v>
      </c>
      <c r="E91" s="42"/>
      <c r="F91" s="42"/>
      <c r="G91" s="42">
        <v>11431</v>
      </c>
      <c r="H91" s="41">
        <v>623</v>
      </c>
      <c r="I91" s="42"/>
      <c r="J91" s="42"/>
      <c r="K91" s="40"/>
    </row>
    <row r="92" spans="1:11">
      <c r="A92" s="11" t="s">
        <v>113</v>
      </c>
      <c r="B92" s="38"/>
      <c r="C92" s="39">
        <f t="shared" si="10"/>
        <v>3468</v>
      </c>
      <c r="D92" s="11"/>
      <c r="E92" s="39">
        <v>2500</v>
      </c>
      <c r="F92" s="39">
        <v>60</v>
      </c>
      <c r="G92" s="43">
        <v>16667</v>
      </c>
      <c r="H92" s="39">
        <v>908</v>
      </c>
      <c r="I92" s="43"/>
      <c r="J92" s="43"/>
      <c r="K92" s="11"/>
    </row>
    <row r="93" ht="22.5" spans="1:11">
      <c r="A93" s="40"/>
      <c r="B93" s="36" t="s">
        <v>114</v>
      </c>
      <c r="C93" s="41">
        <f t="shared" si="10"/>
        <v>3468</v>
      </c>
      <c r="D93" s="40"/>
      <c r="E93" s="41">
        <v>2500</v>
      </c>
      <c r="F93" s="41">
        <v>60</v>
      </c>
      <c r="G93" s="42">
        <v>16667</v>
      </c>
      <c r="H93" s="41">
        <v>908</v>
      </c>
      <c r="I93" s="42"/>
      <c r="J93" s="42"/>
      <c r="K93" s="41" t="s">
        <v>155</v>
      </c>
    </row>
    <row r="94" spans="1:11">
      <c r="A94" s="11" t="s">
        <v>115</v>
      </c>
      <c r="B94" s="38"/>
      <c r="C94" s="39">
        <f t="shared" si="10"/>
        <v>1457</v>
      </c>
      <c r="D94" s="11">
        <v>690</v>
      </c>
      <c r="E94" s="43"/>
      <c r="F94" s="43"/>
      <c r="G94" s="43">
        <v>14074</v>
      </c>
      <c r="H94" s="39">
        <v>767</v>
      </c>
      <c r="I94" s="43"/>
      <c r="J94" s="43"/>
      <c r="K94" s="11"/>
    </row>
    <row r="95" spans="1:11">
      <c r="A95" s="40"/>
      <c r="B95" s="36" t="s">
        <v>116</v>
      </c>
      <c r="C95" s="41">
        <f t="shared" si="10"/>
        <v>1379</v>
      </c>
      <c r="D95" s="40">
        <v>690</v>
      </c>
      <c r="E95" s="42"/>
      <c r="F95" s="42"/>
      <c r="G95" s="42">
        <v>12648</v>
      </c>
      <c r="H95" s="41">
        <v>689</v>
      </c>
      <c r="I95" s="42"/>
      <c r="J95" s="42"/>
      <c r="K95" s="40"/>
    </row>
    <row r="96" spans="1:11">
      <c r="A96" s="40"/>
      <c r="B96" s="36" t="s">
        <v>117</v>
      </c>
      <c r="C96" s="41">
        <f t="shared" si="10"/>
        <v>78</v>
      </c>
      <c r="D96" s="40"/>
      <c r="E96" s="42"/>
      <c r="F96" s="42"/>
      <c r="G96" s="42">
        <v>1426</v>
      </c>
      <c r="H96" s="41">
        <v>78</v>
      </c>
      <c r="I96" s="42"/>
      <c r="J96" s="42"/>
      <c r="K96" s="40"/>
    </row>
    <row r="97" spans="1:11">
      <c r="A97" s="11" t="s">
        <v>118</v>
      </c>
      <c r="B97" s="38"/>
      <c r="C97" s="39">
        <f t="shared" si="10"/>
        <v>1838</v>
      </c>
      <c r="D97" s="11">
        <v>990</v>
      </c>
      <c r="E97" s="43"/>
      <c r="F97" s="43">
        <v>30</v>
      </c>
      <c r="G97" s="43">
        <v>15010</v>
      </c>
      <c r="H97" s="39">
        <v>818</v>
      </c>
      <c r="I97" s="43"/>
      <c r="J97" s="43"/>
      <c r="K97" s="11"/>
    </row>
    <row r="98" spans="1:11">
      <c r="A98" s="40"/>
      <c r="B98" s="36" t="s">
        <v>119</v>
      </c>
      <c r="C98" s="41">
        <f t="shared" si="10"/>
        <v>1838</v>
      </c>
      <c r="D98" s="40">
        <v>990</v>
      </c>
      <c r="E98" s="42"/>
      <c r="F98" s="42">
        <v>30</v>
      </c>
      <c r="G98" s="42">
        <v>15010</v>
      </c>
      <c r="H98" s="41">
        <v>818</v>
      </c>
      <c r="I98" s="42"/>
      <c r="J98" s="42"/>
      <c r="K98" s="40"/>
    </row>
    <row r="99" spans="1:11">
      <c r="A99" s="11" t="s">
        <v>122</v>
      </c>
      <c r="B99" s="38"/>
      <c r="C99" s="39">
        <f t="shared" si="10"/>
        <v>1421</v>
      </c>
      <c r="D99" s="11">
        <v>990</v>
      </c>
      <c r="E99" s="43"/>
      <c r="F99" s="43">
        <v>30</v>
      </c>
      <c r="G99" s="43">
        <v>16529</v>
      </c>
      <c r="H99" s="39">
        <v>901</v>
      </c>
      <c r="I99" s="43">
        <v>-500</v>
      </c>
      <c r="J99" s="43"/>
      <c r="K99" s="11"/>
    </row>
    <row r="100" spans="1:11">
      <c r="A100" s="40"/>
      <c r="B100" s="36" t="s">
        <v>123</v>
      </c>
      <c r="C100" s="41">
        <f t="shared" si="10"/>
        <v>1421</v>
      </c>
      <c r="D100" s="40">
        <v>990</v>
      </c>
      <c r="E100" s="42"/>
      <c r="F100" s="42">
        <v>30</v>
      </c>
      <c r="G100" s="42">
        <v>16529</v>
      </c>
      <c r="H100" s="41">
        <v>901</v>
      </c>
      <c r="I100" s="42">
        <v>-500</v>
      </c>
      <c r="J100" s="42"/>
      <c r="K100" s="40" t="s">
        <v>156</v>
      </c>
    </row>
    <row r="101" spans="1:11">
      <c r="A101" s="11" t="s">
        <v>126</v>
      </c>
      <c r="B101" s="38"/>
      <c r="C101" s="39">
        <f t="shared" si="10"/>
        <v>2249</v>
      </c>
      <c r="D101" s="11"/>
      <c r="E101" s="39">
        <v>1000</v>
      </c>
      <c r="F101" s="39">
        <v>30</v>
      </c>
      <c r="G101" s="43">
        <v>22372</v>
      </c>
      <c r="H101" s="39">
        <v>1219</v>
      </c>
      <c r="I101" s="43"/>
      <c r="J101" s="43"/>
      <c r="K101" s="11"/>
    </row>
    <row r="102" ht="22.5" spans="1:11">
      <c r="A102" s="40"/>
      <c r="B102" s="36" t="s">
        <v>127</v>
      </c>
      <c r="C102" s="41">
        <f t="shared" si="10"/>
        <v>2249</v>
      </c>
      <c r="D102" s="40"/>
      <c r="E102" s="41">
        <v>1000</v>
      </c>
      <c r="F102" s="41">
        <v>30</v>
      </c>
      <c r="G102" s="42">
        <v>22372</v>
      </c>
      <c r="H102" s="41">
        <v>1219</v>
      </c>
      <c r="I102" s="42"/>
      <c r="J102" s="42"/>
      <c r="K102" s="41" t="s">
        <v>160</v>
      </c>
    </row>
    <row r="103" spans="1:11">
      <c r="A103" s="11" t="s">
        <v>130</v>
      </c>
      <c r="B103" s="38"/>
      <c r="C103" s="39">
        <f t="shared" ref="C103:C104" si="15">D103+E103+F103+H103+I103+J103</f>
        <v>3072</v>
      </c>
      <c r="D103" s="11">
        <v>1980</v>
      </c>
      <c r="E103" s="43"/>
      <c r="F103" s="43"/>
      <c r="G103" s="43">
        <v>20043</v>
      </c>
      <c r="H103" s="39">
        <v>1092</v>
      </c>
      <c r="I103" s="43"/>
      <c r="J103" s="43"/>
      <c r="K103" s="11"/>
    </row>
    <row r="104" spans="1:11">
      <c r="A104" s="40"/>
      <c r="B104" s="36" t="s">
        <v>131</v>
      </c>
      <c r="C104" s="41">
        <f t="shared" si="15"/>
        <v>1486</v>
      </c>
      <c r="D104" s="40">
        <v>990</v>
      </c>
      <c r="E104" s="42"/>
      <c r="F104" s="42"/>
      <c r="G104" s="42">
        <v>9103</v>
      </c>
      <c r="H104" s="41">
        <v>496</v>
      </c>
      <c r="I104" s="42"/>
      <c r="J104" s="42"/>
      <c r="K104" s="40"/>
    </row>
    <row r="105" spans="1:11">
      <c r="A105" s="40"/>
      <c r="B105" s="36" t="s">
        <v>132</v>
      </c>
      <c r="C105" s="41">
        <f>D105+H105</f>
        <v>1586</v>
      </c>
      <c r="D105" s="42">
        <v>990</v>
      </c>
      <c r="E105" s="42"/>
      <c r="F105" s="42"/>
      <c r="G105" s="42">
        <v>10940</v>
      </c>
      <c r="H105" s="41">
        <v>596</v>
      </c>
      <c r="I105" s="49"/>
      <c r="J105" s="42"/>
      <c r="K105" s="42"/>
    </row>
  </sheetData>
  <mergeCells count="12">
    <mergeCell ref="A1:K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workbookViewId="0">
      <selection activeCell="C3" sqref="C3:C51"/>
    </sheetView>
  </sheetViews>
  <sheetFormatPr defaultColWidth="7.625" defaultRowHeight="13.5" outlineLevelCol="6"/>
  <cols>
    <col min="1" max="1" width="10.75" customWidth="1"/>
    <col min="2" max="2" width="25.25" customWidth="1"/>
    <col min="3" max="3" width="12.125" customWidth="1"/>
    <col min="4" max="4" width="15" customWidth="1"/>
    <col min="5" max="5" width="13.25" customWidth="1"/>
    <col min="6" max="6" width="11" customWidth="1"/>
    <col min="7" max="7" width="8" customWidth="1"/>
    <col min="257" max="257" width="10.75" customWidth="1"/>
    <col min="258" max="258" width="24" customWidth="1"/>
    <col min="259" max="259" width="17.25" customWidth="1"/>
    <col min="260" max="260" width="16" customWidth="1"/>
    <col min="261" max="261" width="8.375" customWidth="1"/>
    <col min="262" max="262" width="11" customWidth="1"/>
    <col min="263" max="263" width="8" customWidth="1"/>
    <col min="513" max="513" width="10.75" customWidth="1"/>
    <col min="514" max="514" width="24" customWidth="1"/>
    <col min="515" max="515" width="17.25" customWidth="1"/>
    <col min="516" max="516" width="16" customWidth="1"/>
    <col min="517" max="517" width="8.375" customWidth="1"/>
    <col min="518" max="518" width="11" customWidth="1"/>
    <col min="519" max="519" width="8" customWidth="1"/>
    <col min="769" max="769" width="10.75" customWidth="1"/>
    <col min="770" max="770" width="24" customWidth="1"/>
    <col min="771" max="771" width="17.25" customWidth="1"/>
    <col min="772" max="772" width="16" customWidth="1"/>
    <col min="773" max="773" width="8.375" customWidth="1"/>
    <col min="774" max="774" width="11" customWidth="1"/>
    <col min="775" max="775" width="8" customWidth="1"/>
    <col min="1025" max="1025" width="10.75" customWidth="1"/>
    <col min="1026" max="1026" width="24" customWidth="1"/>
    <col min="1027" max="1027" width="17.25" customWidth="1"/>
    <col min="1028" max="1028" width="16" customWidth="1"/>
    <col min="1029" max="1029" width="8.375" customWidth="1"/>
    <col min="1030" max="1030" width="11" customWidth="1"/>
    <col min="1031" max="1031" width="8" customWidth="1"/>
    <col min="1281" max="1281" width="10.75" customWidth="1"/>
    <col min="1282" max="1282" width="24" customWidth="1"/>
    <col min="1283" max="1283" width="17.25" customWidth="1"/>
    <col min="1284" max="1284" width="16" customWidth="1"/>
    <col min="1285" max="1285" width="8.375" customWidth="1"/>
    <col min="1286" max="1286" width="11" customWidth="1"/>
    <col min="1287" max="1287" width="8" customWidth="1"/>
    <col min="1537" max="1537" width="10.75" customWidth="1"/>
    <col min="1538" max="1538" width="24" customWidth="1"/>
    <col min="1539" max="1539" width="17.25" customWidth="1"/>
    <col min="1540" max="1540" width="16" customWidth="1"/>
    <col min="1541" max="1541" width="8.375" customWidth="1"/>
    <col min="1542" max="1542" width="11" customWidth="1"/>
    <col min="1543" max="1543" width="8" customWidth="1"/>
    <col min="1793" max="1793" width="10.75" customWidth="1"/>
    <col min="1794" max="1794" width="24" customWidth="1"/>
    <col min="1795" max="1795" width="17.25" customWidth="1"/>
    <col min="1796" max="1796" width="16" customWidth="1"/>
    <col min="1797" max="1797" width="8.375" customWidth="1"/>
    <col min="1798" max="1798" width="11" customWidth="1"/>
    <col min="1799" max="1799" width="8" customWidth="1"/>
    <col min="2049" max="2049" width="10.75" customWidth="1"/>
    <col min="2050" max="2050" width="24" customWidth="1"/>
    <col min="2051" max="2051" width="17.25" customWidth="1"/>
    <col min="2052" max="2052" width="16" customWidth="1"/>
    <col min="2053" max="2053" width="8.375" customWidth="1"/>
    <col min="2054" max="2054" width="11" customWidth="1"/>
    <col min="2055" max="2055" width="8" customWidth="1"/>
    <col min="2305" max="2305" width="10.75" customWidth="1"/>
    <col min="2306" max="2306" width="24" customWidth="1"/>
    <col min="2307" max="2307" width="17.25" customWidth="1"/>
    <col min="2308" max="2308" width="16" customWidth="1"/>
    <col min="2309" max="2309" width="8.375" customWidth="1"/>
    <col min="2310" max="2310" width="11" customWidth="1"/>
    <col min="2311" max="2311" width="8" customWidth="1"/>
    <col min="2561" max="2561" width="10.75" customWidth="1"/>
    <col min="2562" max="2562" width="24" customWidth="1"/>
    <col min="2563" max="2563" width="17.25" customWidth="1"/>
    <col min="2564" max="2564" width="16" customWidth="1"/>
    <col min="2565" max="2565" width="8.375" customWidth="1"/>
    <col min="2566" max="2566" width="11" customWidth="1"/>
    <col min="2567" max="2567" width="8" customWidth="1"/>
    <col min="2817" max="2817" width="10.75" customWidth="1"/>
    <col min="2818" max="2818" width="24" customWidth="1"/>
    <col min="2819" max="2819" width="17.25" customWidth="1"/>
    <col min="2820" max="2820" width="16" customWidth="1"/>
    <col min="2821" max="2821" width="8.375" customWidth="1"/>
    <col min="2822" max="2822" width="11" customWidth="1"/>
    <col min="2823" max="2823" width="8" customWidth="1"/>
    <col min="3073" max="3073" width="10.75" customWidth="1"/>
    <col min="3074" max="3074" width="24" customWidth="1"/>
    <col min="3075" max="3075" width="17.25" customWidth="1"/>
    <col min="3076" max="3076" width="16" customWidth="1"/>
    <col min="3077" max="3077" width="8.375" customWidth="1"/>
    <col min="3078" max="3078" width="11" customWidth="1"/>
    <col min="3079" max="3079" width="8" customWidth="1"/>
    <col min="3329" max="3329" width="10.75" customWidth="1"/>
    <col min="3330" max="3330" width="24" customWidth="1"/>
    <col min="3331" max="3331" width="17.25" customWidth="1"/>
    <col min="3332" max="3332" width="16" customWidth="1"/>
    <col min="3333" max="3333" width="8.375" customWidth="1"/>
    <col min="3334" max="3334" width="11" customWidth="1"/>
    <col min="3335" max="3335" width="8" customWidth="1"/>
    <col min="3585" max="3585" width="10.75" customWidth="1"/>
    <col min="3586" max="3586" width="24" customWidth="1"/>
    <col min="3587" max="3587" width="17.25" customWidth="1"/>
    <col min="3588" max="3588" width="16" customWidth="1"/>
    <col min="3589" max="3589" width="8.375" customWidth="1"/>
    <col min="3590" max="3590" width="11" customWidth="1"/>
    <col min="3591" max="3591" width="8" customWidth="1"/>
    <col min="3841" max="3841" width="10.75" customWidth="1"/>
    <col min="3842" max="3842" width="24" customWidth="1"/>
    <col min="3843" max="3843" width="17.25" customWidth="1"/>
    <col min="3844" max="3844" width="16" customWidth="1"/>
    <col min="3845" max="3845" width="8.375" customWidth="1"/>
    <col min="3846" max="3846" width="11" customWidth="1"/>
    <col min="3847" max="3847" width="8" customWidth="1"/>
    <col min="4097" max="4097" width="10.75" customWidth="1"/>
    <col min="4098" max="4098" width="24" customWidth="1"/>
    <col min="4099" max="4099" width="17.25" customWidth="1"/>
    <col min="4100" max="4100" width="16" customWidth="1"/>
    <col min="4101" max="4101" width="8.375" customWidth="1"/>
    <col min="4102" max="4102" width="11" customWidth="1"/>
    <col min="4103" max="4103" width="8" customWidth="1"/>
    <col min="4353" max="4353" width="10.75" customWidth="1"/>
    <col min="4354" max="4354" width="24" customWidth="1"/>
    <col min="4355" max="4355" width="17.25" customWidth="1"/>
    <col min="4356" max="4356" width="16" customWidth="1"/>
    <col min="4357" max="4357" width="8.375" customWidth="1"/>
    <col min="4358" max="4358" width="11" customWidth="1"/>
    <col min="4359" max="4359" width="8" customWidth="1"/>
    <col min="4609" max="4609" width="10.75" customWidth="1"/>
    <col min="4610" max="4610" width="24" customWidth="1"/>
    <col min="4611" max="4611" width="17.25" customWidth="1"/>
    <col min="4612" max="4612" width="16" customWidth="1"/>
    <col min="4613" max="4613" width="8.375" customWidth="1"/>
    <col min="4614" max="4614" width="11" customWidth="1"/>
    <col min="4615" max="4615" width="8" customWidth="1"/>
    <col min="4865" max="4865" width="10.75" customWidth="1"/>
    <col min="4866" max="4866" width="24" customWidth="1"/>
    <col min="4867" max="4867" width="17.25" customWidth="1"/>
    <col min="4868" max="4868" width="16" customWidth="1"/>
    <col min="4869" max="4869" width="8.375" customWidth="1"/>
    <col min="4870" max="4870" width="11" customWidth="1"/>
    <col min="4871" max="4871" width="8" customWidth="1"/>
    <col min="5121" max="5121" width="10.75" customWidth="1"/>
    <col min="5122" max="5122" width="24" customWidth="1"/>
    <col min="5123" max="5123" width="17.25" customWidth="1"/>
    <col min="5124" max="5124" width="16" customWidth="1"/>
    <col min="5125" max="5125" width="8.375" customWidth="1"/>
    <col min="5126" max="5126" width="11" customWidth="1"/>
    <col min="5127" max="5127" width="8" customWidth="1"/>
    <col min="5377" max="5377" width="10.75" customWidth="1"/>
    <col min="5378" max="5378" width="24" customWidth="1"/>
    <col min="5379" max="5379" width="17.25" customWidth="1"/>
    <col min="5380" max="5380" width="16" customWidth="1"/>
    <col min="5381" max="5381" width="8.375" customWidth="1"/>
    <col min="5382" max="5382" width="11" customWidth="1"/>
    <col min="5383" max="5383" width="8" customWidth="1"/>
    <col min="5633" max="5633" width="10.75" customWidth="1"/>
    <col min="5634" max="5634" width="24" customWidth="1"/>
    <col min="5635" max="5635" width="17.25" customWidth="1"/>
    <col min="5636" max="5636" width="16" customWidth="1"/>
    <col min="5637" max="5637" width="8.375" customWidth="1"/>
    <col min="5638" max="5638" width="11" customWidth="1"/>
    <col min="5639" max="5639" width="8" customWidth="1"/>
    <col min="5889" max="5889" width="10.75" customWidth="1"/>
    <col min="5890" max="5890" width="24" customWidth="1"/>
    <col min="5891" max="5891" width="17.25" customWidth="1"/>
    <col min="5892" max="5892" width="16" customWidth="1"/>
    <col min="5893" max="5893" width="8.375" customWidth="1"/>
    <col min="5894" max="5894" width="11" customWidth="1"/>
    <col min="5895" max="5895" width="8" customWidth="1"/>
    <col min="6145" max="6145" width="10.75" customWidth="1"/>
    <col min="6146" max="6146" width="24" customWidth="1"/>
    <col min="6147" max="6147" width="17.25" customWidth="1"/>
    <col min="6148" max="6148" width="16" customWidth="1"/>
    <col min="6149" max="6149" width="8.375" customWidth="1"/>
    <col min="6150" max="6150" width="11" customWidth="1"/>
    <col min="6151" max="6151" width="8" customWidth="1"/>
    <col min="6401" max="6401" width="10.75" customWidth="1"/>
    <col min="6402" max="6402" width="24" customWidth="1"/>
    <col min="6403" max="6403" width="17.25" customWidth="1"/>
    <col min="6404" max="6404" width="16" customWidth="1"/>
    <col min="6405" max="6405" width="8.375" customWidth="1"/>
    <col min="6406" max="6406" width="11" customWidth="1"/>
    <col min="6407" max="6407" width="8" customWidth="1"/>
    <col min="6657" max="6657" width="10.75" customWidth="1"/>
    <col min="6658" max="6658" width="24" customWidth="1"/>
    <col min="6659" max="6659" width="17.25" customWidth="1"/>
    <col min="6660" max="6660" width="16" customWidth="1"/>
    <col min="6661" max="6661" width="8.375" customWidth="1"/>
    <col min="6662" max="6662" width="11" customWidth="1"/>
    <col min="6663" max="6663" width="8" customWidth="1"/>
    <col min="6913" max="6913" width="10.75" customWidth="1"/>
    <col min="6914" max="6914" width="24" customWidth="1"/>
    <col min="6915" max="6915" width="17.25" customWidth="1"/>
    <col min="6916" max="6916" width="16" customWidth="1"/>
    <col min="6917" max="6917" width="8.375" customWidth="1"/>
    <col min="6918" max="6918" width="11" customWidth="1"/>
    <col min="6919" max="6919" width="8" customWidth="1"/>
    <col min="7169" max="7169" width="10.75" customWidth="1"/>
    <col min="7170" max="7170" width="24" customWidth="1"/>
    <col min="7171" max="7171" width="17.25" customWidth="1"/>
    <col min="7172" max="7172" width="16" customWidth="1"/>
    <col min="7173" max="7173" width="8.375" customWidth="1"/>
    <col min="7174" max="7174" width="11" customWidth="1"/>
    <col min="7175" max="7175" width="8" customWidth="1"/>
    <col min="7425" max="7425" width="10.75" customWidth="1"/>
    <col min="7426" max="7426" width="24" customWidth="1"/>
    <col min="7427" max="7427" width="17.25" customWidth="1"/>
    <col min="7428" max="7428" width="16" customWidth="1"/>
    <col min="7429" max="7429" width="8.375" customWidth="1"/>
    <col min="7430" max="7430" width="11" customWidth="1"/>
    <col min="7431" max="7431" width="8" customWidth="1"/>
    <col min="7681" max="7681" width="10.75" customWidth="1"/>
    <col min="7682" max="7682" width="24" customWidth="1"/>
    <col min="7683" max="7683" width="17.25" customWidth="1"/>
    <col min="7684" max="7684" width="16" customWidth="1"/>
    <col min="7685" max="7685" width="8.375" customWidth="1"/>
    <col min="7686" max="7686" width="11" customWidth="1"/>
    <col min="7687" max="7687" width="8" customWidth="1"/>
    <col min="7937" max="7937" width="10.75" customWidth="1"/>
    <col min="7938" max="7938" width="24" customWidth="1"/>
    <col min="7939" max="7939" width="17.25" customWidth="1"/>
    <col min="7940" max="7940" width="16" customWidth="1"/>
    <col min="7941" max="7941" width="8.375" customWidth="1"/>
    <col min="7942" max="7942" width="11" customWidth="1"/>
    <col min="7943" max="7943" width="8" customWidth="1"/>
    <col min="8193" max="8193" width="10.75" customWidth="1"/>
    <col min="8194" max="8194" width="24" customWidth="1"/>
    <col min="8195" max="8195" width="17.25" customWidth="1"/>
    <col min="8196" max="8196" width="16" customWidth="1"/>
    <col min="8197" max="8197" width="8.375" customWidth="1"/>
    <col min="8198" max="8198" width="11" customWidth="1"/>
    <col min="8199" max="8199" width="8" customWidth="1"/>
    <col min="8449" max="8449" width="10.75" customWidth="1"/>
    <col min="8450" max="8450" width="24" customWidth="1"/>
    <col min="8451" max="8451" width="17.25" customWidth="1"/>
    <col min="8452" max="8452" width="16" customWidth="1"/>
    <col min="8453" max="8453" width="8.375" customWidth="1"/>
    <col min="8454" max="8454" width="11" customWidth="1"/>
    <col min="8455" max="8455" width="8" customWidth="1"/>
    <col min="8705" max="8705" width="10.75" customWidth="1"/>
    <col min="8706" max="8706" width="24" customWidth="1"/>
    <col min="8707" max="8707" width="17.25" customWidth="1"/>
    <col min="8708" max="8708" width="16" customWidth="1"/>
    <col min="8709" max="8709" width="8.375" customWidth="1"/>
    <col min="8710" max="8710" width="11" customWidth="1"/>
    <col min="8711" max="8711" width="8" customWidth="1"/>
    <col min="8961" max="8961" width="10.75" customWidth="1"/>
    <col min="8962" max="8962" width="24" customWidth="1"/>
    <col min="8963" max="8963" width="17.25" customWidth="1"/>
    <col min="8964" max="8964" width="16" customWidth="1"/>
    <col min="8965" max="8965" width="8.375" customWidth="1"/>
    <col min="8966" max="8966" width="11" customWidth="1"/>
    <col min="8967" max="8967" width="8" customWidth="1"/>
    <col min="9217" max="9217" width="10.75" customWidth="1"/>
    <col min="9218" max="9218" width="24" customWidth="1"/>
    <col min="9219" max="9219" width="17.25" customWidth="1"/>
    <col min="9220" max="9220" width="16" customWidth="1"/>
    <col min="9221" max="9221" width="8.375" customWidth="1"/>
    <col min="9222" max="9222" width="11" customWidth="1"/>
    <col min="9223" max="9223" width="8" customWidth="1"/>
    <col min="9473" max="9473" width="10.75" customWidth="1"/>
    <col min="9474" max="9474" width="24" customWidth="1"/>
    <col min="9475" max="9475" width="17.25" customWidth="1"/>
    <col min="9476" max="9476" width="16" customWidth="1"/>
    <col min="9477" max="9477" width="8.375" customWidth="1"/>
    <col min="9478" max="9478" width="11" customWidth="1"/>
    <col min="9479" max="9479" width="8" customWidth="1"/>
    <col min="9729" max="9729" width="10.75" customWidth="1"/>
    <col min="9730" max="9730" width="24" customWidth="1"/>
    <col min="9731" max="9731" width="17.25" customWidth="1"/>
    <col min="9732" max="9732" width="16" customWidth="1"/>
    <col min="9733" max="9733" width="8.375" customWidth="1"/>
    <col min="9734" max="9734" width="11" customWidth="1"/>
    <col min="9735" max="9735" width="8" customWidth="1"/>
    <col min="9985" max="9985" width="10.75" customWidth="1"/>
    <col min="9986" max="9986" width="24" customWidth="1"/>
    <col min="9987" max="9987" width="17.25" customWidth="1"/>
    <col min="9988" max="9988" width="16" customWidth="1"/>
    <col min="9989" max="9989" width="8.375" customWidth="1"/>
    <col min="9990" max="9990" width="11" customWidth="1"/>
    <col min="9991" max="9991" width="8" customWidth="1"/>
    <col min="10241" max="10241" width="10.75" customWidth="1"/>
    <col min="10242" max="10242" width="24" customWidth="1"/>
    <col min="10243" max="10243" width="17.25" customWidth="1"/>
    <col min="10244" max="10244" width="16" customWidth="1"/>
    <col min="10245" max="10245" width="8.375" customWidth="1"/>
    <col min="10246" max="10246" width="11" customWidth="1"/>
    <col min="10247" max="10247" width="8" customWidth="1"/>
    <col min="10497" max="10497" width="10.75" customWidth="1"/>
    <col min="10498" max="10498" width="24" customWidth="1"/>
    <col min="10499" max="10499" width="17.25" customWidth="1"/>
    <col min="10500" max="10500" width="16" customWidth="1"/>
    <col min="10501" max="10501" width="8.375" customWidth="1"/>
    <col min="10502" max="10502" width="11" customWidth="1"/>
    <col min="10503" max="10503" width="8" customWidth="1"/>
    <col min="10753" max="10753" width="10.75" customWidth="1"/>
    <col min="10754" max="10754" width="24" customWidth="1"/>
    <col min="10755" max="10755" width="17.25" customWidth="1"/>
    <col min="10756" max="10756" width="16" customWidth="1"/>
    <col min="10757" max="10757" width="8.375" customWidth="1"/>
    <col min="10758" max="10758" width="11" customWidth="1"/>
    <col min="10759" max="10759" width="8" customWidth="1"/>
    <col min="11009" max="11009" width="10.75" customWidth="1"/>
    <col min="11010" max="11010" width="24" customWidth="1"/>
    <col min="11011" max="11011" width="17.25" customWidth="1"/>
    <col min="11012" max="11012" width="16" customWidth="1"/>
    <col min="11013" max="11013" width="8.375" customWidth="1"/>
    <col min="11014" max="11014" width="11" customWidth="1"/>
    <col min="11015" max="11015" width="8" customWidth="1"/>
    <col min="11265" max="11265" width="10.75" customWidth="1"/>
    <col min="11266" max="11266" width="24" customWidth="1"/>
    <col min="11267" max="11267" width="17.25" customWidth="1"/>
    <col min="11268" max="11268" width="16" customWidth="1"/>
    <col min="11269" max="11269" width="8.375" customWidth="1"/>
    <col min="11270" max="11270" width="11" customWidth="1"/>
    <col min="11271" max="11271" width="8" customWidth="1"/>
    <col min="11521" max="11521" width="10.75" customWidth="1"/>
    <col min="11522" max="11522" width="24" customWidth="1"/>
    <col min="11523" max="11523" width="17.25" customWidth="1"/>
    <col min="11524" max="11524" width="16" customWidth="1"/>
    <col min="11525" max="11525" width="8.375" customWidth="1"/>
    <col min="11526" max="11526" width="11" customWidth="1"/>
    <col min="11527" max="11527" width="8" customWidth="1"/>
    <col min="11777" max="11777" width="10.75" customWidth="1"/>
    <col min="11778" max="11778" width="24" customWidth="1"/>
    <col min="11779" max="11779" width="17.25" customWidth="1"/>
    <col min="11780" max="11780" width="16" customWidth="1"/>
    <col min="11781" max="11781" width="8.375" customWidth="1"/>
    <col min="11782" max="11782" width="11" customWidth="1"/>
    <col min="11783" max="11783" width="8" customWidth="1"/>
    <col min="12033" max="12033" width="10.75" customWidth="1"/>
    <col min="12034" max="12034" width="24" customWidth="1"/>
    <col min="12035" max="12035" width="17.25" customWidth="1"/>
    <col min="12036" max="12036" width="16" customWidth="1"/>
    <col min="12037" max="12037" width="8.375" customWidth="1"/>
    <col min="12038" max="12038" width="11" customWidth="1"/>
    <col min="12039" max="12039" width="8" customWidth="1"/>
    <col min="12289" max="12289" width="10.75" customWidth="1"/>
    <col min="12290" max="12290" width="24" customWidth="1"/>
    <col min="12291" max="12291" width="17.25" customWidth="1"/>
    <col min="12292" max="12292" width="16" customWidth="1"/>
    <col min="12293" max="12293" width="8.375" customWidth="1"/>
    <col min="12294" max="12294" width="11" customWidth="1"/>
    <col min="12295" max="12295" width="8" customWidth="1"/>
    <col min="12545" max="12545" width="10.75" customWidth="1"/>
    <col min="12546" max="12546" width="24" customWidth="1"/>
    <col min="12547" max="12547" width="17.25" customWidth="1"/>
    <col min="12548" max="12548" width="16" customWidth="1"/>
    <col min="12549" max="12549" width="8.375" customWidth="1"/>
    <col min="12550" max="12550" width="11" customWidth="1"/>
    <col min="12551" max="12551" width="8" customWidth="1"/>
    <col min="12801" max="12801" width="10.75" customWidth="1"/>
    <col min="12802" max="12802" width="24" customWidth="1"/>
    <col min="12803" max="12803" width="17.25" customWidth="1"/>
    <col min="12804" max="12804" width="16" customWidth="1"/>
    <col min="12805" max="12805" width="8.375" customWidth="1"/>
    <col min="12806" max="12806" width="11" customWidth="1"/>
    <col min="12807" max="12807" width="8" customWidth="1"/>
    <col min="13057" max="13057" width="10.75" customWidth="1"/>
    <col min="13058" max="13058" width="24" customWidth="1"/>
    <col min="13059" max="13059" width="17.25" customWidth="1"/>
    <col min="13060" max="13060" width="16" customWidth="1"/>
    <col min="13061" max="13061" width="8.375" customWidth="1"/>
    <col min="13062" max="13062" width="11" customWidth="1"/>
    <col min="13063" max="13063" width="8" customWidth="1"/>
    <col min="13313" max="13313" width="10.75" customWidth="1"/>
    <col min="13314" max="13314" width="24" customWidth="1"/>
    <col min="13315" max="13315" width="17.25" customWidth="1"/>
    <col min="13316" max="13316" width="16" customWidth="1"/>
    <col min="13317" max="13317" width="8.375" customWidth="1"/>
    <col min="13318" max="13318" width="11" customWidth="1"/>
    <col min="13319" max="13319" width="8" customWidth="1"/>
    <col min="13569" max="13569" width="10.75" customWidth="1"/>
    <col min="13570" max="13570" width="24" customWidth="1"/>
    <col min="13571" max="13571" width="17.25" customWidth="1"/>
    <col min="13572" max="13572" width="16" customWidth="1"/>
    <col min="13573" max="13573" width="8.375" customWidth="1"/>
    <col min="13574" max="13574" width="11" customWidth="1"/>
    <col min="13575" max="13575" width="8" customWidth="1"/>
    <col min="13825" max="13825" width="10.75" customWidth="1"/>
    <col min="13826" max="13826" width="24" customWidth="1"/>
    <col min="13827" max="13827" width="17.25" customWidth="1"/>
    <col min="13828" max="13828" width="16" customWidth="1"/>
    <col min="13829" max="13829" width="8.375" customWidth="1"/>
    <col min="13830" max="13830" width="11" customWidth="1"/>
    <col min="13831" max="13831" width="8" customWidth="1"/>
    <col min="14081" max="14081" width="10.75" customWidth="1"/>
    <col min="14082" max="14082" width="24" customWidth="1"/>
    <col min="14083" max="14083" width="17.25" customWidth="1"/>
    <col min="14084" max="14084" width="16" customWidth="1"/>
    <col min="14085" max="14085" width="8.375" customWidth="1"/>
    <col min="14086" max="14086" width="11" customWidth="1"/>
    <col min="14087" max="14087" width="8" customWidth="1"/>
    <col min="14337" max="14337" width="10.75" customWidth="1"/>
    <col min="14338" max="14338" width="24" customWidth="1"/>
    <col min="14339" max="14339" width="17.25" customWidth="1"/>
    <col min="14340" max="14340" width="16" customWidth="1"/>
    <col min="14341" max="14341" width="8.375" customWidth="1"/>
    <col min="14342" max="14342" width="11" customWidth="1"/>
    <col min="14343" max="14343" width="8" customWidth="1"/>
    <col min="14593" max="14593" width="10.75" customWidth="1"/>
    <col min="14594" max="14594" width="24" customWidth="1"/>
    <col min="14595" max="14595" width="17.25" customWidth="1"/>
    <col min="14596" max="14596" width="16" customWidth="1"/>
    <col min="14597" max="14597" width="8.375" customWidth="1"/>
    <col min="14598" max="14598" width="11" customWidth="1"/>
    <col min="14599" max="14599" width="8" customWidth="1"/>
    <col min="14849" max="14849" width="10.75" customWidth="1"/>
    <col min="14850" max="14850" width="24" customWidth="1"/>
    <col min="14851" max="14851" width="17.25" customWidth="1"/>
    <col min="14852" max="14852" width="16" customWidth="1"/>
    <col min="14853" max="14853" width="8.375" customWidth="1"/>
    <col min="14854" max="14854" width="11" customWidth="1"/>
    <col min="14855" max="14855" width="8" customWidth="1"/>
    <col min="15105" max="15105" width="10.75" customWidth="1"/>
    <col min="15106" max="15106" width="24" customWidth="1"/>
    <col min="15107" max="15107" width="17.25" customWidth="1"/>
    <col min="15108" max="15108" width="16" customWidth="1"/>
    <col min="15109" max="15109" width="8.375" customWidth="1"/>
    <col min="15110" max="15110" width="11" customWidth="1"/>
    <col min="15111" max="15111" width="8" customWidth="1"/>
    <col min="15361" max="15361" width="10.75" customWidth="1"/>
    <col min="15362" max="15362" width="24" customWidth="1"/>
    <col min="15363" max="15363" width="17.25" customWidth="1"/>
    <col min="15364" max="15364" width="16" customWidth="1"/>
    <col min="15365" max="15365" width="8.375" customWidth="1"/>
    <col min="15366" max="15366" width="11" customWidth="1"/>
    <col min="15367" max="15367" width="8" customWidth="1"/>
    <col min="15617" max="15617" width="10.75" customWidth="1"/>
    <col min="15618" max="15618" width="24" customWidth="1"/>
    <col min="15619" max="15619" width="17.25" customWidth="1"/>
    <col min="15620" max="15620" width="16" customWidth="1"/>
    <col min="15621" max="15621" width="8.375" customWidth="1"/>
    <col min="15622" max="15622" width="11" customWidth="1"/>
    <col min="15623" max="15623" width="8" customWidth="1"/>
    <col min="15873" max="15873" width="10.75" customWidth="1"/>
    <col min="15874" max="15874" width="24" customWidth="1"/>
    <col min="15875" max="15875" width="17.25" customWidth="1"/>
    <col min="15876" max="15876" width="16" customWidth="1"/>
    <col min="15877" max="15877" width="8.375" customWidth="1"/>
    <col min="15878" max="15878" width="11" customWidth="1"/>
    <col min="15879" max="15879" width="8" customWidth="1"/>
    <col min="16129" max="16129" width="10.75" customWidth="1"/>
    <col min="16130" max="16130" width="24" customWidth="1"/>
    <col min="16131" max="16131" width="17.25" customWidth="1"/>
    <col min="16132" max="16132" width="16" customWidth="1"/>
    <col min="16133" max="16133" width="8.375" customWidth="1"/>
    <col min="16134" max="16134" width="11" customWidth="1"/>
    <col min="16135" max="16135" width="8" customWidth="1"/>
  </cols>
  <sheetData>
    <row r="1" s="1" customFormat="1" ht="47.25" customHeight="1" spans="1:6">
      <c r="A1" s="6" t="s">
        <v>161</v>
      </c>
      <c r="B1" s="6"/>
      <c r="C1" s="6"/>
      <c r="D1" s="6"/>
      <c r="E1" s="6"/>
      <c r="F1" s="6"/>
    </row>
    <row r="2" spans="1:6">
      <c r="A2" s="7"/>
      <c r="B2" s="7"/>
      <c r="C2" s="7"/>
      <c r="D2" s="7"/>
      <c r="E2" s="7"/>
      <c r="F2" s="8" t="s">
        <v>2</v>
      </c>
    </row>
    <row r="3" ht="47.1" customHeight="1" spans="1:6">
      <c r="A3" s="9" t="s">
        <v>3</v>
      </c>
      <c r="B3" s="9" t="s">
        <v>4</v>
      </c>
      <c r="C3" s="9" t="s">
        <v>5</v>
      </c>
      <c r="D3" s="9" t="s">
        <v>162</v>
      </c>
      <c r="E3" s="9" t="s">
        <v>145</v>
      </c>
      <c r="F3" s="9" t="s">
        <v>150</v>
      </c>
    </row>
    <row r="4" s="2" customFormat="1" ht="15" customHeight="1" spans="1:6">
      <c r="A4" s="10" t="s">
        <v>5</v>
      </c>
      <c r="B4" s="10"/>
      <c r="C4" s="10">
        <f>C5+C43</f>
        <v>18090</v>
      </c>
      <c r="D4" s="10">
        <f>D5+D43</f>
        <v>17490</v>
      </c>
      <c r="E4" s="10">
        <f t="shared" ref="E4" si="0">E5+E43</f>
        <v>600</v>
      </c>
      <c r="F4" s="10"/>
    </row>
    <row r="5" s="3" customFormat="1" ht="15" customHeight="1" spans="1:6">
      <c r="A5" s="10" t="s">
        <v>55</v>
      </c>
      <c r="B5" s="10"/>
      <c r="C5" s="10">
        <f>C6+C12+C14+C17+C19+C24+C28+C31+C34+C37+C40</f>
        <v>15630</v>
      </c>
      <c r="D5" s="10">
        <f>D6+D12+D14+D17+D19+D24+D28+D31+D34+D37+D40</f>
        <v>15090</v>
      </c>
      <c r="E5" s="10">
        <f t="shared" ref="E5" si="1">E6+E12+E14+E17+E19+E24+E28+E31+E34+E37+E40</f>
        <v>540</v>
      </c>
      <c r="F5" s="10"/>
    </row>
    <row r="6" s="3" customFormat="1" ht="15" customHeight="1" spans="1:6">
      <c r="A6" s="11" t="s">
        <v>56</v>
      </c>
      <c r="B6" s="10"/>
      <c r="C6" s="10">
        <f>C7+C8+C9+C10+C11</f>
        <v>2410</v>
      </c>
      <c r="D6" s="10">
        <f>D7+D8+D9+D10+D11</f>
        <v>2290</v>
      </c>
      <c r="E6" s="10">
        <f t="shared" ref="E6" si="2">E7+E8+E9+E10+E11</f>
        <v>120</v>
      </c>
      <c r="F6" s="10"/>
    </row>
    <row r="7" s="3" customFormat="1" ht="15" customHeight="1" spans="1:6">
      <c r="A7" s="12"/>
      <c r="B7" s="12" t="s">
        <v>62</v>
      </c>
      <c r="C7" s="13">
        <f t="shared" ref="C7:C13" si="3">SUM(D7:E7)</f>
        <v>830</v>
      </c>
      <c r="D7" s="14">
        <v>800</v>
      </c>
      <c r="E7" s="15">
        <v>30</v>
      </c>
      <c r="F7" s="16"/>
    </row>
    <row r="8" s="4" customFormat="1" ht="15" customHeight="1" spans="1:7">
      <c r="A8" s="12"/>
      <c r="B8" s="12" t="s">
        <v>63</v>
      </c>
      <c r="C8" s="15">
        <f t="shared" si="3"/>
        <v>30</v>
      </c>
      <c r="D8" s="15"/>
      <c r="E8" s="15">
        <v>30</v>
      </c>
      <c r="F8" s="12"/>
      <c r="G8" s="5"/>
    </row>
    <row r="9" s="3" customFormat="1" ht="15" customHeight="1" spans="1:6">
      <c r="A9" s="12"/>
      <c r="B9" s="12" t="s">
        <v>64</v>
      </c>
      <c r="C9" s="13">
        <f t="shared" si="3"/>
        <v>745</v>
      </c>
      <c r="D9" s="15">
        <v>745</v>
      </c>
      <c r="E9" s="15"/>
      <c r="F9" s="16"/>
    </row>
    <row r="10" s="3" customFormat="1" ht="15" customHeight="1" spans="1:6">
      <c r="A10" s="16"/>
      <c r="B10" s="12" t="s">
        <v>65</v>
      </c>
      <c r="C10" s="13">
        <f t="shared" si="3"/>
        <v>775</v>
      </c>
      <c r="D10" s="14">
        <v>745</v>
      </c>
      <c r="E10" s="15">
        <v>30</v>
      </c>
      <c r="F10" s="16"/>
    </row>
    <row r="11" s="3" customFormat="1" ht="15" customHeight="1" spans="1:6">
      <c r="A11" s="16"/>
      <c r="B11" s="12" t="s">
        <v>66</v>
      </c>
      <c r="C11" s="13">
        <f t="shared" si="3"/>
        <v>30</v>
      </c>
      <c r="D11" s="14"/>
      <c r="E11" s="15">
        <v>30</v>
      </c>
      <c r="F11" s="16"/>
    </row>
    <row r="12" s="3" customFormat="1" ht="15" customHeight="1" spans="1:6">
      <c r="A12" s="11" t="s">
        <v>67</v>
      </c>
      <c r="B12" s="10"/>
      <c r="C12" s="10">
        <f t="shared" si="3"/>
        <v>30</v>
      </c>
      <c r="D12" s="10"/>
      <c r="E12" s="10">
        <v>30</v>
      </c>
      <c r="F12" s="10"/>
    </row>
    <row r="13" s="3" customFormat="1" ht="15" customHeight="1" spans="1:6">
      <c r="A13" s="17"/>
      <c r="B13" s="17" t="s">
        <v>69</v>
      </c>
      <c r="C13" s="13">
        <f t="shared" si="3"/>
        <v>30</v>
      </c>
      <c r="D13" s="17"/>
      <c r="E13" s="14">
        <v>30</v>
      </c>
      <c r="F13" s="17"/>
    </row>
    <row r="14" s="3" customFormat="1" ht="15" customHeight="1" spans="1:6">
      <c r="A14" s="11" t="s">
        <v>70</v>
      </c>
      <c r="B14" s="10"/>
      <c r="C14" s="10">
        <f>C15+C16</f>
        <v>1660</v>
      </c>
      <c r="D14" s="10">
        <f>D15+D16</f>
        <v>1600</v>
      </c>
      <c r="E14" s="10">
        <f t="shared" ref="E14" si="4">E15+E16</f>
        <v>60</v>
      </c>
      <c r="F14" s="10"/>
    </row>
    <row r="15" s="3" customFormat="1" ht="14.25" customHeight="1" spans="1:6">
      <c r="A15" s="16"/>
      <c r="B15" s="12" t="s">
        <v>74</v>
      </c>
      <c r="C15" s="13">
        <f>SUM(D15:E15)</f>
        <v>800</v>
      </c>
      <c r="D15" s="14">
        <v>800</v>
      </c>
      <c r="E15" s="12"/>
      <c r="F15" s="16"/>
    </row>
    <row r="16" s="3" customFormat="1" ht="14.25" customHeight="1" spans="1:6">
      <c r="A16" s="16"/>
      <c r="B16" s="12" t="s">
        <v>75</v>
      </c>
      <c r="C16" s="13">
        <f>SUM(D16:E16)</f>
        <v>860</v>
      </c>
      <c r="D16" s="14">
        <v>800</v>
      </c>
      <c r="E16" s="12">
        <v>60</v>
      </c>
      <c r="F16" s="16"/>
    </row>
    <row r="17" s="3" customFormat="1" ht="15" customHeight="1" spans="1:6">
      <c r="A17" s="11" t="s">
        <v>79</v>
      </c>
      <c r="B17" s="18"/>
      <c r="C17" s="10">
        <f>SUM(D17:E17)</f>
        <v>800</v>
      </c>
      <c r="D17" s="18">
        <v>800</v>
      </c>
      <c r="E17" s="18"/>
      <c r="F17" s="18"/>
    </row>
    <row r="18" s="3" customFormat="1" ht="15" customHeight="1" spans="1:6">
      <c r="A18" s="16"/>
      <c r="B18" s="12" t="s">
        <v>81</v>
      </c>
      <c r="C18" s="13">
        <f>SUM(D18:E18)</f>
        <v>800</v>
      </c>
      <c r="D18" s="14">
        <v>800</v>
      </c>
      <c r="E18" s="12"/>
      <c r="F18" s="16"/>
    </row>
    <row r="19" s="3" customFormat="1" ht="15" customHeight="1" spans="1:6">
      <c r="A19" s="11" t="s">
        <v>82</v>
      </c>
      <c r="B19" s="18"/>
      <c r="C19" s="18">
        <f>C20+C21+C22+C23</f>
        <v>2490</v>
      </c>
      <c r="D19" s="18">
        <f>D20+D21+D22+D23</f>
        <v>2400</v>
      </c>
      <c r="E19" s="18">
        <f t="shared" ref="E19" si="5">E20+E21+E22+E23</f>
        <v>90</v>
      </c>
      <c r="F19" s="18"/>
    </row>
    <row r="20" s="3" customFormat="1" ht="15" customHeight="1" spans="1:6">
      <c r="A20" s="16"/>
      <c r="B20" s="12" t="s">
        <v>88</v>
      </c>
      <c r="C20" s="13">
        <f>SUM(D20:E20)</f>
        <v>860</v>
      </c>
      <c r="D20" s="15">
        <v>800</v>
      </c>
      <c r="E20" s="12">
        <v>60</v>
      </c>
      <c r="F20" s="16"/>
    </row>
    <row r="21" s="3" customFormat="1" ht="15" customHeight="1" spans="1:6">
      <c r="A21" s="16"/>
      <c r="B21" s="12" t="s">
        <v>89</v>
      </c>
      <c r="C21" s="13">
        <f>SUM(D21:E21)</f>
        <v>800</v>
      </c>
      <c r="D21" s="15">
        <v>800</v>
      </c>
      <c r="E21" s="12"/>
      <c r="F21" s="16"/>
    </row>
    <row r="22" s="3" customFormat="1" ht="15" customHeight="1" spans="1:6">
      <c r="A22" s="16"/>
      <c r="B22" s="12" t="s">
        <v>90</v>
      </c>
      <c r="C22" s="13">
        <f>SUM(D22:E22)</f>
        <v>800</v>
      </c>
      <c r="D22" s="14">
        <v>800</v>
      </c>
      <c r="E22" s="12"/>
      <c r="F22" s="16"/>
    </row>
    <row r="23" s="3" customFormat="1" ht="15" customHeight="1" spans="1:6">
      <c r="A23" s="16"/>
      <c r="B23" s="12" t="s">
        <v>91</v>
      </c>
      <c r="C23" s="13">
        <f>SUM(D23:E23)</f>
        <v>30</v>
      </c>
      <c r="D23" s="15"/>
      <c r="E23" s="12">
        <v>30</v>
      </c>
      <c r="F23" s="16"/>
    </row>
    <row r="24" s="3" customFormat="1" ht="15" customHeight="1" spans="1:6">
      <c r="A24" s="11" t="s">
        <v>92</v>
      </c>
      <c r="B24" s="11"/>
      <c r="C24" s="18">
        <f>C25+C26+C27</f>
        <v>1690</v>
      </c>
      <c r="D24" s="18">
        <f>D25+D26+D27</f>
        <v>1600</v>
      </c>
      <c r="E24" s="18">
        <f t="shared" ref="E24" si="6">E25+E26+E27</f>
        <v>90</v>
      </c>
      <c r="F24" s="18"/>
    </row>
    <row r="25" s="4" customFormat="1" ht="15" customHeight="1" spans="1:7">
      <c r="A25" s="12"/>
      <c r="B25" s="12" t="s">
        <v>96</v>
      </c>
      <c r="C25" s="12">
        <f>SUM(D25:E25)</f>
        <v>60</v>
      </c>
      <c r="D25" s="15"/>
      <c r="E25" s="12">
        <v>60</v>
      </c>
      <c r="F25" s="12"/>
      <c r="G25" s="5"/>
    </row>
    <row r="26" s="3" customFormat="1" ht="15" customHeight="1" spans="1:6">
      <c r="A26" s="16"/>
      <c r="B26" s="12" t="s">
        <v>97</v>
      </c>
      <c r="C26" s="13">
        <f>SUM(D26:E26)</f>
        <v>830</v>
      </c>
      <c r="D26" s="14">
        <v>800</v>
      </c>
      <c r="E26" s="12">
        <v>30</v>
      </c>
      <c r="F26" s="16"/>
    </row>
    <row r="27" s="3" customFormat="1" ht="15" customHeight="1" spans="1:6">
      <c r="A27" s="16"/>
      <c r="B27" s="12" t="s">
        <v>98</v>
      </c>
      <c r="C27" s="13">
        <f>SUM(D27:E27)</f>
        <v>800</v>
      </c>
      <c r="D27" s="14">
        <v>800</v>
      </c>
      <c r="E27" s="12"/>
      <c r="F27" s="16"/>
    </row>
    <row r="28" s="3" customFormat="1" ht="15" customHeight="1" spans="1:6">
      <c r="A28" s="11" t="s">
        <v>102</v>
      </c>
      <c r="B28" s="11"/>
      <c r="C28" s="18">
        <f>C29+C30</f>
        <v>830</v>
      </c>
      <c r="D28" s="18">
        <f>D29+D30</f>
        <v>800</v>
      </c>
      <c r="E28" s="18">
        <f t="shared" ref="E28" si="7">E29+E30</f>
        <v>30</v>
      </c>
      <c r="F28" s="18"/>
    </row>
    <row r="29" s="3" customFormat="1" ht="15" customHeight="1" spans="1:6">
      <c r="A29" s="16"/>
      <c r="B29" s="12" t="s">
        <v>106</v>
      </c>
      <c r="C29" s="13">
        <f>SUM(D29:E29)</f>
        <v>800</v>
      </c>
      <c r="D29" s="15">
        <v>800</v>
      </c>
      <c r="E29" s="12"/>
      <c r="F29" s="16"/>
    </row>
    <row r="30" s="3" customFormat="1" ht="15" customHeight="1" spans="1:6">
      <c r="A30" s="16"/>
      <c r="B30" s="12" t="s">
        <v>107</v>
      </c>
      <c r="C30" s="13">
        <f>SUM(D30:E30)</f>
        <v>30</v>
      </c>
      <c r="D30" s="14"/>
      <c r="E30" s="12">
        <v>30</v>
      </c>
      <c r="F30" s="16"/>
    </row>
    <row r="31" s="2" customFormat="1" ht="15" customHeight="1" spans="1:6">
      <c r="A31" s="11" t="s">
        <v>108</v>
      </c>
      <c r="B31" s="11"/>
      <c r="C31" s="18">
        <f>C32+C33</f>
        <v>860</v>
      </c>
      <c r="D31" s="18">
        <f>D32+D33</f>
        <v>800</v>
      </c>
      <c r="E31" s="18">
        <f t="shared" ref="E31" si="8">E32+E33</f>
        <v>60</v>
      </c>
      <c r="F31" s="18"/>
    </row>
    <row r="32" s="4" customFormat="1" ht="15" customHeight="1" spans="1:7">
      <c r="A32" s="12"/>
      <c r="B32" s="12" t="s">
        <v>111</v>
      </c>
      <c r="C32" s="19">
        <f>SUM(D32:E32)</f>
        <v>30</v>
      </c>
      <c r="D32" s="15"/>
      <c r="E32" s="12">
        <v>30</v>
      </c>
      <c r="F32" s="12"/>
      <c r="G32" s="5"/>
    </row>
    <row r="33" s="3" customFormat="1" ht="15" customHeight="1" spans="1:6">
      <c r="A33" s="16"/>
      <c r="B33" s="12" t="s">
        <v>112</v>
      </c>
      <c r="C33" s="12">
        <f>SUM(D33:E33)</f>
        <v>830</v>
      </c>
      <c r="D33" s="14">
        <v>800</v>
      </c>
      <c r="E33" s="12">
        <v>30</v>
      </c>
      <c r="F33" s="16"/>
    </row>
    <row r="34" s="3" customFormat="1" ht="15" customHeight="1" spans="1:6">
      <c r="A34" s="11" t="s">
        <v>118</v>
      </c>
      <c r="B34" s="11"/>
      <c r="C34" s="18">
        <f>C35+C36</f>
        <v>1660</v>
      </c>
      <c r="D34" s="18">
        <f>D35+D36</f>
        <v>1600</v>
      </c>
      <c r="E34" s="18">
        <f t="shared" ref="E34" si="9">E35+E36</f>
        <v>60</v>
      </c>
      <c r="F34" s="18"/>
    </row>
    <row r="35" s="3" customFormat="1" ht="29.25" customHeight="1" spans="1:6">
      <c r="A35" s="16"/>
      <c r="B35" s="12" t="s">
        <v>120</v>
      </c>
      <c r="C35" s="13">
        <f>SUM(D35:E35)</f>
        <v>800</v>
      </c>
      <c r="D35" s="14">
        <v>800</v>
      </c>
      <c r="E35" s="12"/>
      <c r="F35" s="16"/>
    </row>
    <row r="36" s="3" customFormat="1" ht="15" customHeight="1" spans="1:6">
      <c r="A36" s="16"/>
      <c r="B36" s="12" t="s">
        <v>121</v>
      </c>
      <c r="C36" s="13">
        <f>SUM(D36:E36)</f>
        <v>860</v>
      </c>
      <c r="D36" s="14">
        <v>800</v>
      </c>
      <c r="E36" s="12">
        <v>60</v>
      </c>
      <c r="F36" s="16"/>
    </row>
    <row r="37" s="3" customFormat="1" ht="15" customHeight="1" spans="1:6">
      <c r="A37" s="11" t="s">
        <v>122</v>
      </c>
      <c r="B37" s="11"/>
      <c r="C37" s="18">
        <f>C38+C39</f>
        <v>1600</v>
      </c>
      <c r="D37" s="18">
        <f>D38+D39</f>
        <v>1600</v>
      </c>
      <c r="E37" s="18">
        <f t="shared" ref="E37" si="10">E38+E39</f>
        <v>0</v>
      </c>
      <c r="F37" s="18"/>
    </row>
    <row r="38" s="3" customFormat="1" ht="15" customHeight="1" spans="1:6">
      <c r="A38" s="16"/>
      <c r="B38" s="12" t="s">
        <v>124</v>
      </c>
      <c r="C38" s="13">
        <f>SUM(D38:E38)</f>
        <v>800</v>
      </c>
      <c r="D38" s="14">
        <v>800</v>
      </c>
      <c r="E38" s="12"/>
      <c r="F38" s="16"/>
    </row>
    <row r="39" s="3" customFormat="1" ht="15" customHeight="1" spans="1:6">
      <c r="A39" s="16"/>
      <c r="B39" s="12" t="s">
        <v>125</v>
      </c>
      <c r="C39" s="13">
        <f>SUM(D39:E39)</f>
        <v>800</v>
      </c>
      <c r="D39" s="14">
        <v>800</v>
      </c>
      <c r="E39" s="12"/>
      <c r="F39" s="16"/>
    </row>
    <row r="40" s="3" customFormat="1" ht="15" customHeight="1" spans="1:6">
      <c r="A40" s="11" t="s">
        <v>126</v>
      </c>
      <c r="B40" s="11"/>
      <c r="C40" s="18">
        <f>C41+C42</f>
        <v>1600</v>
      </c>
      <c r="D40" s="18">
        <f>D41+D42</f>
        <v>1600</v>
      </c>
      <c r="E40" s="18">
        <f t="shared" ref="E40" si="11">E41+E42</f>
        <v>0</v>
      </c>
      <c r="F40" s="18"/>
    </row>
    <row r="41" s="3" customFormat="1" ht="15" customHeight="1" spans="1:6">
      <c r="A41" s="16"/>
      <c r="B41" s="12" t="s">
        <v>128</v>
      </c>
      <c r="C41" s="13">
        <f>SUM(D41:E41)</f>
        <v>800</v>
      </c>
      <c r="D41" s="14">
        <v>800</v>
      </c>
      <c r="E41" s="12"/>
      <c r="F41" s="16"/>
    </row>
    <row r="42" s="3" customFormat="1" ht="15" customHeight="1" spans="1:6">
      <c r="A42" s="16"/>
      <c r="B42" s="12" t="s">
        <v>129</v>
      </c>
      <c r="C42" s="13">
        <f>SUM(D42:E42)</f>
        <v>800</v>
      </c>
      <c r="D42" s="14">
        <v>800</v>
      </c>
      <c r="E42" s="12"/>
      <c r="F42" s="16"/>
    </row>
    <row r="43" spans="1:6">
      <c r="A43" s="10" t="s">
        <v>133</v>
      </c>
      <c r="B43" s="11"/>
      <c r="C43" s="18">
        <f>C44+C46+C48+C50</f>
        <v>2460</v>
      </c>
      <c r="D43" s="18">
        <f>D44+D46+D48+D50</f>
        <v>2400</v>
      </c>
      <c r="E43" s="18">
        <f t="shared" ref="E43" si="12">E44+E46+E48+E50</f>
        <v>60</v>
      </c>
      <c r="F43" s="18"/>
    </row>
    <row r="44" s="5" customFormat="1" spans="1:6">
      <c r="A44" s="12" t="s">
        <v>134</v>
      </c>
      <c r="B44" s="12"/>
      <c r="C44" s="19">
        <f t="shared" ref="C44:C51" si="13">SUM(D44:E44)</f>
        <v>830</v>
      </c>
      <c r="D44" s="19">
        <v>800</v>
      </c>
      <c r="E44" s="19">
        <v>30</v>
      </c>
      <c r="F44" s="19"/>
    </row>
    <row r="45" s="5" customFormat="1" spans="1:6">
      <c r="A45" s="20"/>
      <c r="B45" s="12" t="s">
        <v>135</v>
      </c>
      <c r="C45" s="13">
        <f t="shared" si="13"/>
        <v>830</v>
      </c>
      <c r="D45" s="14">
        <v>800</v>
      </c>
      <c r="E45" s="12">
        <v>30</v>
      </c>
      <c r="F45" s="12"/>
    </row>
    <row r="46" s="5" customFormat="1" spans="1:6">
      <c r="A46" s="12" t="s">
        <v>136</v>
      </c>
      <c r="B46" s="20"/>
      <c r="C46" s="19">
        <f t="shared" si="13"/>
        <v>30</v>
      </c>
      <c r="D46" s="19"/>
      <c r="E46" s="19">
        <v>30</v>
      </c>
      <c r="F46" s="19"/>
    </row>
    <row r="47" s="5" customFormat="1" spans="1:6">
      <c r="A47" s="12"/>
      <c r="B47" s="12" t="s">
        <v>137</v>
      </c>
      <c r="C47" s="19">
        <f t="shared" si="13"/>
        <v>30</v>
      </c>
      <c r="D47" s="15"/>
      <c r="E47" s="12">
        <v>30</v>
      </c>
      <c r="F47" s="12"/>
    </row>
    <row r="48" s="5" customFormat="1" spans="1:6">
      <c r="A48" s="12" t="s">
        <v>138</v>
      </c>
      <c r="B48" s="20"/>
      <c r="C48" s="19">
        <f t="shared" si="13"/>
        <v>800</v>
      </c>
      <c r="D48" s="19">
        <v>800</v>
      </c>
      <c r="E48" s="19"/>
      <c r="F48" s="19"/>
    </row>
    <row r="49" s="5" customFormat="1" spans="1:6">
      <c r="A49" s="12"/>
      <c r="B49" s="12" t="s">
        <v>139</v>
      </c>
      <c r="C49" s="13">
        <f t="shared" si="13"/>
        <v>800</v>
      </c>
      <c r="D49" s="14">
        <v>800</v>
      </c>
      <c r="E49" s="12"/>
      <c r="F49" s="12"/>
    </row>
    <row r="50" s="5" customFormat="1" spans="1:6">
      <c r="A50" s="12" t="s">
        <v>140</v>
      </c>
      <c r="B50" s="19"/>
      <c r="C50" s="19">
        <f t="shared" si="13"/>
        <v>800</v>
      </c>
      <c r="D50" s="19">
        <v>800</v>
      </c>
      <c r="E50" s="19"/>
      <c r="F50" s="19"/>
    </row>
    <row r="51" s="5" customFormat="1" spans="1:6">
      <c r="A51" s="12"/>
      <c r="B51" s="12" t="s">
        <v>141</v>
      </c>
      <c r="C51" s="13">
        <f t="shared" si="13"/>
        <v>800</v>
      </c>
      <c r="D51" s="14">
        <v>800</v>
      </c>
      <c r="E51" s="12"/>
      <c r="F51" s="12"/>
    </row>
  </sheetData>
  <mergeCells count="1">
    <mergeCell ref="A1:F1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简表</vt:lpstr>
      <vt:lpstr>高职</vt:lpstr>
      <vt:lpstr>中职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赵媛</cp:lastModifiedBy>
  <dcterms:created xsi:type="dcterms:W3CDTF">2006-09-16T00:00:00Z</dcterms:created>
  <dcterms:modified xsi:type="dcterms:W3CDTF">2023-05-04T13:11:26Z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707F5E8387684FC4AEC5AE3997F99330</vt:lpwstr>
  </property>
  <property fmtid="{D5CDD505-2E9C-101B-9397-08002B2CF9AE}" pid="3" name="KSOProductBuildVer">
    <vt:lpwstr>2052-11.8.6.8810</vt:lpwstr>
  </property>
</Properties>
</file>