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425"/>
  </bookViews>
  <sheets>
    <sheet name="2017" sheetId="1" r:id="rId1"/>
  </sheets>
  <calcPr calcId="144525"/>
</workbook>
</file>

<file path=xl/sharedStrings.xml><?xml version="1.0" encoding="utf-8"?>
<sst xmlns="http://schemas.openxmlformats.org/spreadsheetml/2006/main" count="360">
  <si>
    <t>附件2</t>
  </si>
  <si>
    <t>2017年度解决城镇普通中小学大班额问题规划明细表</t>
  </si>
  <si>
    <t>德州市人民政府（章）</t>
  </si>
  <si>
    <t>序号</t>
  </si>
  <si>
    <t>类别</t>
  </si>
  <si>
    <t>学校性质</t>
  </si>
  <si>
    <t>编号</t>
  </si>
  <si>
    <t>项目名称</t>
  </si>
  <si>
    <t>县（市、区）</t>
  </si>
  <si>
    <t>校址</t>
  </si>
  <si>
    <t>新增学位数（个）</t>
  </si>
  <si>
    <t>新增班数（个）</t>
  </si>
  <si>
    <t>新增校舍面积（平方米）</t>
  </si>
  <si>
    <t>用地需求（亩）</t>
  </si>
  <si>
    <t>资金投入（万元）</t>
  </si>
  <si>
    <t>教职工需求（名）</t>
  </si>
  <si>
    <t>完成年度(XX年XX月)</t>
  </si>
  <si>
    <t>改扩建(3所)</t>
  </si>
  <si>
    <t>小学</t>
  </si>
  <si>
    <t>解放北路小学</t>
  </si>
  <si>
    <t>德城区</t>
  </si>
  <si>
    <t>拆迁学校西侧民用房</t>
  </si>
  <si>
    <t>新湖南路小学</t>
  </si>
  <si>
    <t>拆迁学校南区东侧、南侧民房，北区拆迁信息工程学校</t>
  </si>
  <si>
    <t>黎明小学</t>
  </si>
  <si>
    <t>原址扩建</t>
  </si>
  <si>
    <t>新建 (6所)</t>
  </si>
  <si>
    <t>三和电子地块</t>
  </si>
  <si>
    <t>位于新湖路以东，共青团路以南，现为三和电子用地。</t>
  </si>
  <si>
    <t>堤岭小学</t>
  </si>
  <si>
    <t>位于新华路以南，东地大街以东。</t>
  </si>
  <si>
    <t>于官屯小学</t>
  </si>
  <si>
    <t>现于官屯小学旧址</t>
  </si>
  <si>
    <t>齿轮厂小学</t>
  </si>
  <si>
    <t>现为齿轮厂原址</t>
  </si>
  <si>
    <t>初中</t>
  </si>
  <si>
    <t>堤岭中学</t>
  </si>
  <si>
    <t>第六中学</t>
  </si>
  <si>
    <t>位于解放北大道第六中学原址。</t>
  </si>
  <si>
    <t>67</t>
  </si>
  <si>
    <t>王庄小学</t>
  </si>
  <si>
    <t>开发区</t>
  </si>
  <si>
    <t>王庄社区</t>
  </si>
  <si>
    <t>68</t>
  </si>
  <si>
    <t>曹村小学</t>
  </si>
  <si>
    <t>曹村社区</t>
  </si>
  <si>
    <t>69</t>
  </si>
  <si>
    <t>东七小学</t>
  </si>
  <si>
    <t>东七社区</t>
  </si>
  <si>
    <t>70</t>
  </si>
  <si>
    <t>杨庄小学</t>
  </si>
  <si>
    <t>东方红路北侧、崇德三大道西侧</t>
  </si>
  <si>
    <t>71</t>
  </si>
  <si>
    <t>高铁小学</t>
  </si>
  <si>
    <t>高铁站西</t>
  </si>
  <si>
    <t>72</t>
  </si>
  <si>
    <t>高铁一中</t>
  </si>
  <si>
    <t>73</t>
  </si>
  <si>
    <t>高铁二中</t>
  </si>
  <si>
    <t>运河区陈庄小学</t>
  </si>
  <si>
    <t>运河区陈庄村</t>
  </si>
  <si>
    <t>运河区</t>
  </si>
  <si>
    <t>德州市石家园小学</t>
  </si>
  <si>
    <t>运河区商贸大道</t>
  </si>
  <si>
    <t>德州市第七中学</t>
  </si>
  <si>
    <t>运河区铁西南路69号</t>
  </si>
  <si>
    <t xml:space="preserve"> </t>
  </si>
  <si>
    <t>德州市第十五中学</t>
  </si>
  <si>
    <t>纺织大街1537号</t>
  </si>
  <si>
    <t>规划Y01小学</t>
  </si>
  <si>
    <t>运河区东风西路以北</t>
  </si>
  <si>
    <t>规划Y02小学</t>
  </si>
  <si>
    <t>聚源大街以东、十二中以北</t>
  </si>
  <si>
    <t>运河初中</t>
  </si>
  <si>
    <t>运河区麒麟城社区南</t>
  </si>
  <si>
    <t>79</t>
  </si>
  <si>
    <t>改扩建(10所)</t>
  </si>
  <si>
    <t>第二中学</t>
  </si>
  <si>
    <t>陵城区</t>
  </si>
  <si>
    <t>德州市陵城区政府路</t>
  </si>
  <si>
    <t>80</t>
  </si>
  <si>
    <t>第三中学</t>
  </si>
  <si>
    <t>德州市陵城区中兴路西首</t>
  </si>
  <si>
    <t>81</t>
  </si>
  <si>
    <t>第四中学</t>
  </si>
  <si>
    <t>德州市陵城区中兴路东首</t>
  </si>
  <si>
    <t>82</t>
  </si>
  <si>
    <t>第五中学</t>
  </si>
  <si>
    <t>德州市陵城区福星路南段</t>
  </si>
  <si>
    <t>83</t>
  </si>
  <si>
    <t>南街小学</t>
  </si>
  <si>
    <t>德州市陵城区南街新村</t>
  </si>
  <si>
    <t>84</t>
  </si>
  <si>
    <t>西关小学</t>
  </si>
  <si>
    <t>德州市陵城区西关新村</t>
  </si>
  <si>
    <t>85</t>
  </si>
  <si>
    <t>菜园小学</t>
  </si>
  <si>
    <t>德州市陵城区菜园村</t>
  </si>
  <si>
    <t>86</t>
  </si>
  <si>
    <t>芦家坊小学</t>
  </si>
  <si>
    <t>德州市陵城区芦家坊村</t>
  </si>
  <si>
    <t>87</t>
  </si>
  <si>
    <t>进修小学</t>
  </si>
  <si>
    <t>德州市陵城区陵州路东首</t>
  </si>
  <si>
    <t>88</t>
  </si>
  <si>
    <t>实验小学</t>
  </si>
  <si>
    <t>德州市陵城区中兴路中段</t>
  </si>
  <si>
    <t>89</t>
  </si>
  <si>
    <t>新建 (2所)</t>
  </si>
  <si>
    <t>开发区小学</t>
  </si>
  <si>
    <t>90</t>
  </si>
  <si>
    <t>世纪家园小学</t>
  </si>
  <si>
    <t>91</t>
  </si>
  <si>
    <t>改扩建(8所)</t>
  </si>
  <si>
    <t>第三实验小学</t>
  </si>
  <si>
    <t>宁津县</t>
  </si>
  <si>
    <t>宁城办张秀村</t>
  </si>
  <si>
    <t>92</t>
  </si>
  <si>
    <t>时集镇中心小学教学楼</t>
  </si>
  <si>
    <t>时集镇中心小学院内</t>
  </si>
  <si>
    <t>93</t>
  </si>
  <si>
    <t>柴胡店中心小学教学楼</t>
  </si>
  <si>
    <t>柴胡店中心小学院内</t>
  </si>
  <si>
    <t>94</t>
  </si>
  <si>
    <t>第四实验中学</t>
  </si>
  <si>
    <t>原宁津一中</t>
  </si>
  <si>
    <t>95</t>
  </si>
  <si>
    <t>第五实验中学</t>
  </si>
  <si>
    <t>96</t>
  </si>
  <si>
    <t>时集镇中学教学楼</t>
  </si>
  <si>
    <t>时集镇中学院内</t>
  </si>
  <si>
    <t>97</t>
  </si>
  <si>
    <t>柴胡店中学教学楼</t>
  </si>
  <si>
    <t>柴胡店中学院内</t>
  </si>
  <si>
    <t>98</t>
  </si>
  <si>
    <t>第三实验中学教学楼</t>
  </si>
  <si>
    <t>中心街东实验三中院内</t>
  </si>
  <si>
    <t>99</t>
  </si>
  <si>
    <t>第四实验小学</t>
  </si>
  <si>
    <t>文昌路南首路东</t>
  </si>
  <si>
    <t>100</t>
  </si>
  <si>
    <t>第五实验小学</t>
  </si>
  <si>
    <t>宁德路东，黄河路南</t>
  </si>
  <si>
    <t>101</t>
  </si>
  <si>
    <t>高中</t>
  </si>
  <si>
    <t>宁津第一高中</t>
  </si>
  <si>
    <t>宁德路与淮河大街交叉口东北角</t>
  </si>
  <si>
    <t>102</t>
  </si>
  <si>
    <t>宁津第二高中</t>
  </si>
  <si>
    <t>103</t>
  </si>
  <si>
    <t>宁津第三高中</t>
  </si>
  <si>
    <t>104</t>
  </si>
  <si>
    <t>宁津第四高中</t>
  </si>
  <si>
    <t>105</t>
  </si>
  <si>
    <t>改扩建（3所）</t>
  </si>
  <si>
    <t>第二实验小学</t>
  </si>
  <si>
    <t>庆云县</t>
  </si>
  <si>
    <t>文化路西首</t>
  </si>
  <si>
    <t>106</t>
  </si>
  <si>
    <t>107</t>
  </si>
  <si>
    <t>108</t>
  </si>
  <si>
    <t>109</t>
  </si>
  <si>
    <t>中丁乡中学</t>
  </si>
  <si>
    <t>中丁乡政府驻地</t>
  </si>
  <si>
    <t>110</t>
  </si>
  <si>
    <t>111</t>
  </si>
  <si>
    <t>112</t>
  </si>
  <si>
    <t>庆云一中</t>
  </si>
  <si>
    <t>中心街南首</t>
  </si>
  <si>
    <t>113</t>
  </si>
  <si>
    <t>新建（2所）</t>
  </si>
  <si>
    <t>大靳小学</t>
  </si>
  <si>
    <t>尚堂镇大靳中学东</t>
  </si>
  <si>
    <t>114</t>
  </si>
  <si>
    <t>祥云国际附近</t>
  </si>
  <si>
    <t>122</t>
  </si>
  <si>
    <t>兴隆镇中心小学</t>
  </si>
  <si>
    <t>临邑县</t>
  </si>
  <si>
    <t>兴隆镇兴隆街</t>
  </si>
  <si>
    <t>123</t>
  </si>
  <si>
    <t>孟寺镇中心小学</t>
  </si>
  <si>
    <t>孟寺镇蒋家村</t>
  </si>
  <si>
    <t>124</t>
  </si>
  <si>
    <t>翟家镇实验小学</t>
  </si>
  <si>
    <t>翟家镇吴家</t>
  </si>
  <si>
    <t>125</t>
  </si>
  <si>
    <t>理合务镇中心小学</t>
  </si>
  <si>
    <t>理合务镇理合街</t>
  </si>
  <si>
    <t>126</t>
  </si>
  <si>
    <t>城区永兴大街248号</t>
  </si>
  <si>
    <t>128</t>
  </si>
  <si>
    <t>临盘中学</t>
  </si>
  <si>
    <t>临盘张寨</t>
  </si>
  <si>
    <t>129</t>
  </si>
  <si>
    <t>德平镇德平街</t>
  </si>
  <si>
    <t>130</t>
  </si>
  <si>
    <t>第二职业高级中学</t>
  </si>
  <si>
    <t>林子镇林子街北首</t>
  </si>
  <si>
    <t>131</t>
  </si>
  <si>
    <t>第一中学</t>
  </si>
  <si>
    <t>城区恒源路南首</t>
  </si>
  <si>
    <t>132</t>
  </si>
  <si>
    <t>城区新104国道北</t>
  </si>
  <si>
    <t>133</t>
  </si>
  <si>
    <t>实验中学</t>
  </si>
  <si>
    <t>城区永兴大街</t>
  </si>
  <si>
    <t>134</t>
  </si>
  <si>
    <t>改扩建(1所)</t>
  </si>
  <si>
    <t>齐河县第四实验小学</t>
  </si>
  <si>
    <t>齐河县</t>
  </si>
  <si>
    <t>城区</t>
  </si>
  <si>
    <t>135</t>
  </si>
  <si>
    <t>齐河县第一中学</t>
  </si>
  <si>
    <t>136</t>
  </si>
  <si>
    <t>齐河县实验中学</t>
  </si>
  <si>
    <t>晏华路中段</t>
  </si>
  <si>
    <t>137</t>
  </si>
  <si>
    <t>齐河县职业中专</t>
  </si>
  <si>
    <t>城南新区</t>
  </si>
  <si>
    <t>138</t>
  </si>
  <si>
    <t>新建  (4所)</t>
  </si>
  <si>
    <t>齐河县焦庙镇中心小学</t>
  </si>
  <si>
    <t>政府北邻</t>
  </si>
  <si>
    <t>139</t>
  </si>
  <si>
    <t>齐河县第二实验小学分校</t>
  </si>
  <si>
    <t>牡丹园南</t>
  </si>
  <si>
    <t>140</t>
  </si>
  <si>
    <t>齐河县绿城南小学</t>
  </si>
  <si>
    <t>绿城百合新城</t>
  </si>
  <si>
    <t>141</t>
  </si>
  <si>
    <t>齐河县黄河小学</t>
  </si>
  <si>
    <t>142</t>
  </si>
  <si>
    <t>新建  (3所)</t>
  </si>
  <si>
    <t>中学</t>
  </si>
  <si>
    <t>齐河县清华园中学</t>
  </si>
  <si>
    <t>官寨子社区</t>
  </si>
  <si>
    <t>143</t>
  </si>
  <si>
    <t>齐河县绿城南中学</t>
  </si>
  <si>
    <t>144</t>
  </si>
  <si>
    <t>特教</t>
  </si>
  <si>
    <t>齐河县特教中心</t>
  </si>
  <si>
    <t>145</t>
  </si>
  <si>
    <t>新建 (4所)</t>
  </si>
  <si>
    <t>平原县第三实验小学</t>
  </si>
  <si>
    <t>平原县</t>
  </si>
  <si>
    <t>平原县城区</t>
  </si>
  <si>
    <t>149</t>
  </si>
  <si>
    <t>平原县第六中学</t>
  </si>
  <si>
    <t>平原县开发区</t>
  </si>
  <si>
    <t>155</t>
  </si>
  <si>
    <t>平原县第七中学</t>
  </si>
  <si>
    <t>156</t>
  </si>
  <si>
    <t>平原县职业高中</t>
  </si>
  <si>
    <t>159</t>
  </si>
  <si>
    <t>改扩建</t>
  </si>
  <si>
    <t xml:space="preserve">白马湖镇箭口小学 </t>
  </si>
  <si>
    <t>夏津县</t>
  </si>
  <si>
    <t>白马湖箭口村</t>
  </si>
  <si>
    <t>160</t>
  </si>
  <si>
    <t>渡口驿三屯小学</t>
  </si>
  <si>
    <t>渡口驿三屯村</t>
  </si>
  <si>
    <t>161</t>
  </si>
  <si>
    <t>雷集康寺学区小学</t>
  </si>
  <si>
    <t>雷集康寺村</t>
  </si>
  <si>
    <t>162</t>
  </si>
  <si>
    <t>双庙吴庄学区小学</t>
  </si>
  <si>
    <t>双庙吴庄村</t>
  </si>
  <si>
    <t>163</t>
  </si>
  <si>
    <t>宋楼中心小学</t>
  </si>
  <si>
    <t>宋楼红寺李庄村</t>
  </si>
  <si>
    <t>164</t>
  </si>
  <si>
    <t>苏留庄镇中心小学</t>
  </si>
  <si>
    <t>苏留庄村</t>
  </si>
  <si>
    <t>165</t>
  </si>
  <si>
    <t>苏留庄于家仓小学</t>
  </si>
  <si>
    <t>于家仓村</t>
  </si>
  <si>
    <t>166</t>
  </si>
  <si>
    <t>香赵庄宗庄小学</t>
  </si>
  <si>
    <t>宗庄村</t>
  </si>
  <si>
    <t>167</t>
  </si>
  <si>
    <t>新建</t>
  </si>
  <si>
    <t>银城街道第二小学</t>
  </si>
  <si>
    <t>隋韩梁村</t>
  </si>
  <si>
    <t>168</t>
  </si>
  <si>
    <t>开发区第一小学</t>
  </si>
  <si>
    <t>霍庄村</t>
  </si>
  <si>
    <t>169</t>
  </si>
  <si>
    <t>夏津县第八中学</t>
  </si>
  <si>
    <t>隋韩梁村西北</t>
  </si>
  <si>
    <t>170</t>
  </si>
  <si>
    <t>夏津县综合高中</t>
  </si>
  <si>
    <t>气象局东</t>
  </si>
  <si>
    <t>171</t>
  </si>
  <si>
    <t>改扩建（2所）</t>
  </si>
  <si>
    <t>状元小学</t>
  </si>
  <si>
    <t>武城县</t>
  </si>
  <si>
    <t>广运办东关村</t>
  </si>
  <si>
    <t>172</t>
  </si>
  <si>
    <t>176</t>
  </si>
  <si>
    <t>177</t>
  </si>
  <si>
    <t>186</t>
  </si>
  <si>
    <t>改扩建（11所）</t>
  </si>
  <si>
    <t>乐陵市郑店镇创业小学</t>
  </si>
  <si>
    <t>乐陵市</t>
  </si>
  <si>
    <t>乐陵市郑店镇双于赵社区</t>
  </si>
  <si>
    <t>187</t>
  </si>
  <si>
    <t>乐陵市郭家街道办管道刘小学</t>
  </si>
  <si>
    <t>乐陵市郭家办管道刘</t>
  </si>
  <si>
    <t>188</t>
  </si>
  <si>
    <t>乐陵市花园镇房家小学</t>
  </si>
  <si>
    <t>乐陵市花园镇房家</t>
  </si>
  <si>
    <t>189</t>
  </si>
  <si>
    <t>乐陵市花园镇大韩小学</t>
  </si>
  <si>
    <t>乐陵市花园镇大韩</t>
  </si>
  <si>
    <t>190</t>
  </si>
  <si>
    <t>乐陵市花园镇仲家小学</t>
  </si>
  <si>
    <t>乐陵市花园镇仲家</t>
  </si>
  <si>
    <t>191</t>
  </si>
  <si>
    <t>乐陵市化楼镇张屯中心小学</t>
  </si>
  <si>
    <t>乐陵市化楼镇张屯街</t>
  </si>
  <si>
    <t>192</t>
  </si>
  <si>
    <t>乐陵市化楼镇谭家小学</t>
  </si>
  <si>
    <t>乐陵市化楼镇谭家</t>
  </si>
  <si>
    <t>193</t>
  </si>
  <si>
    <t>乐陵市化楼镇新蕾小学</t>
  </si>
  <si>
    <t>乐陵市化楼镇石马社区</t>
  </si>
  <si>
    <t>194</t>
  </si>
  <si>
    <t>乐陵市黄夹镇茨头堡中心小学</t>
  </si>
  <si>
    <t>乐陵市黄夹镇兴国社区</t>
  </si>
  <si>
    <t>195</t>
  </si>
  <si>
    <t>乐陵市朱集镇第三小学</t>
  </si>
  <si>
    <t>乐陵市朱集镇学府社区</t>
  </si>
  <si>
    <t>196</t>
  </si>
  <si>
    <t>乐陵市西段乡中学</t>
  </si>
  <si>
    <t>乐陵市西段乡政府驻地</t>
  </si>
  <si>
    <t>197</t>
  </si>
  <si>
    <t>乐陵市挺进小学</t>
  </si>
  <si>
    <t>乐陵市挺进路</t>
  </si>
  <si>
    <t>198</t>
  </si>
  <si>
    <t>乐陵市阜欣小学</t>
  </si>
  <si>
    <t>乐陵市阜欣路</t>
  </si>
  <si>
    <t>206</t>
  </si>
  <si>
    <t>新建 (X所)</t>
  </si>
  <si>
    <t>迎宾路小学</t>
  </si>
  <si>
    <t>禹城市</t>
  </si>
  <si>
    <t>迎宾路</t>
  </si>
  <si>
    <t>207</t>
  </si>
  <si>
    <t>人民路小学</t>
  </si>
  <si>
    <t>人民路</t>
  </si>
  <si>
    <t>208</t>
  </si>
  <si>
    <t>十里望第二中心小学</t>
  </si>
  <si>
    <t>商贸港</t>
  </si>
  <si>
    <t>德州实验中学</t>
  </si>
  <si>
    <t>德城区三八路中路676号</t>
  </si>
  <si>
    <t>市属</t>
  </si>
  <si>
    <t>市属高中</t>
  </si>
  <si>
    <t>经济技术开发区康博大道以东，大学东路以南153亩地块</t>
  </si>
  <si>
    <t>一中东校区西侧</t>
  </si>
  <si>
    <t>德州一中东校区西侧地块</t>
  </si>
  <si>
    <t>合计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</si>
</sst>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);[Red]\(0.0\)"/>
    <numFmt numFmtId="178" formatCode="0.00_ "/>
    <numFmt numFmtId="179" formatCode="0.00_);[Red]\(0.00\)"/>
    <numFmt numFmtId="180" formatCode="0_ "/>
  </numFmts>
  <fonts count="3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8"/>
      <color indexed="8"/>
      <name val="黑体"/>
      <charset val="134"/>
    </font>
    <font>
      <sz val="12"/>
      <color indexed="8"/>
      <name val="黑体"/>
      <charset val="134"/>
    </font>
    <font>
      <sz val="11"/>
      <color indexed="8"/>
      <name val="仿宋_GB2312"/>
      <charset val="134"/>
    </font>
    <font>
      <sz val="11"/>
      <color indexed="8"/>
      <name val="黑体"/>
      <charset val="134"/>
    </font>
    <font>
      <sz val="10"/>
      <color indexed="8"/>
      <name val="黑体"/>
      <charset val="134"/>
    </font>
    <font>
      <sz val="11"/>
      <name val="仿宋_GB2312"/>
      <charset val="134"/>
    </font>
    <font>
      <sz val="11"/>
      <name val="宋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9" fillId="19" borderId="13" applyNumberFormat="0" applyAlignment="0" applyProtection="0">
      <alignment vertical="center"/>
    </xf>
    <xf numFmtId="0" fontId="30" fillId="19" borderId="7" applyNumberFormat="0" applyAlignment="0" applyProtection="0">
      <alignment vertical="center"/>
    </xf>
    <xf numFmtId="0" fontId="22" fillId="15" borderId="8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" fillId="0" borderId="0"/>
    <xf numFmtId="0" fontId="28" fillId="1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" fillId="0" borderId="0"/>
    <xf numFmtId="0" fontId="31" fillId="0" borderId="0"/>
    <xf numFmtId="0" fontId="32" fillId="0" borderId="0"/>
    <xf numFmtId="0" fontId="33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50" applyAlignment="1">
      <alignment horizontal="left" vertical="center" wrapText="1"/>
    </xf>
    <xf numFmtId="0" fontId="2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7" fillId="0" borderId="2" xfId="5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50" applyFont="1" applyFill="1" applyBorder="1"/>
    <xf numFmtId="0" fontId="9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3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4" fillId="0" borderId="0" xfId="50" applyNumberFormat="1" applyFont="1" applyAlignment="1">
      <alignment horizontal="center" vertical="center" wrapText="1"/>
    </xf>
    <xf numFmtId="0" fontId="1" fillId="0" borderId="0" xfId="50" applyAlignment="1">
      <alignment horizontal="center" vertical="center" wrapText="1"/>
    </xf>
    <xf numFmtId="176" fontId="6" fillId="0" borderId="2" xfId="50" applyNumberFormat="1" applyFont="1" applyBorder="1" applyAlignment="1">
      <alignment horizontal="center" vertical="center" wrapText="1"/>
    </xf>
    <xf numFmtId="0" fontId="6" fillId="2" borderId="2" xfId="50" applyFont="1" applyFill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57" fontId="7" fillId="0" borderId="2" xfId="0" applyNumberFormat="1" applyFont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/>
    </xf>
    <xf numFmtId="57" fontId="7" fillId="2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57" fontId="7" fillId="0" borderId="2" xfId="5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57" fontId="7" fillId="0" borderId="2" xfId="0" applyNumberFormat="1" applyFont="1" applyFill="1" applyBorder="1" applyAlignment="1">
      <alignment horizontal="center" vertical="center" wrapText="1"/>
    </xf>
    <xf numFmtId="179" fontId="7" fillId="0" borderId="5" xfId="0" applyNumberFormat="1" applyFont="1" applyFill="1" applyBorder="1" applyAlignment="1">
      <alignment horizontal="center" vertical="center" wrapText="1"/>
    </xf>
    <xf numFmtId="180" fontId="7" fillId="0" borderId="2" xfId="51" applyNumberFormat="1" applyFont="1" applyFill="1" applyBorder="1" applyAlignment="1">
      <alignment horizontal="center" vertical="center" wrapText="1"/>
    </xf>
    <xf numFmtId="178" fontId="7" fillId="0" borderId="2" xfId="51" applyNumberFormat="1" applyFont="1" applyFill="1" applyBorder="1" applyAlignment="1">
      <alignment horizontal="center" vertical="center" wrapText="1"/>
    </xf>
    <xf numFmtId="180" fontId="0" fillId="0" borderId="2" xfId="0" applyNumberFormat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规划明细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26"/>
  <sheetViews>
    <sheetView tabSelected="1" workbookViewId="0">
      <selection activeCell="A2" sqref="A2:O2"/>
    </sheetView>
  </sheetViews>
  <sheetFormatPr defaultColWidth="9" defaultRowHeight="12" customHeight="1"/>
  <cols>
    <col min="1" max="1" width="4.25" customWidth="1"/>
    <col min="2" max="2" width="3.5" customWidth="1"/>
    <col min="3" max="3" width="4.75" customWidth="1"/>
    <col min="4" max="4" width="4.5" customWidth="1"/>
    <col min="5" max="5" width="17.25" customWidth="1"/>
    <col min="6" max="6" width="0.125" hidden="1" customWidth="1"/>
    <col min="7" max="7" width="7.375" customWidth="1"/>
    <col min="8" max="8" width="19.125" customWidth="1"/>
    <col min="9" max="10" width="9.125" customWidth="1"/>
    <col min="11" max="11" width="9.5" customWidth="1"/>
    <col min="12" max="12" width="7.375" customWidth="1"/>
    <col min="13" max="13" width="9.5" customWidth="1"/>
    <col min="14" max="14" width="8.5" customWidth="1"/>
    <col min="15" max="15" width="13.75" customWidth="1"/>
  </cols>
  <sheetData>
    <row r="1" customHeight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32" customHeight="1" spans="1:1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Height="1" spans="1:15">
      <c r="A3" s="3" t="s">
        <v>2</v>
      </c>
      <c r="B3" s="3"/>
      <c r="C3" s="3"/>
      <c r="D3" s="3"/>
      <c r="E3" s="3"/>
      <c r="F3" s="4"/>
      <c r="G3" s="5"/>
      <c r="H3" s="4"/>
      <c r="I3" s="4"/>
      <c r="J3" s="4"/>
      <c r="K3" s="4"/>
      <c r="L3" s="4"/>
      <c r="M3" s="4"/>
      <c r="N3" s="25"/>
      <c r="O3" s="26"/>
    </row>
    <row r="4" customHeight="1" spans="1:1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/>
      <c r="G4" s="8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27" t="s">
        <v>15</v>
      </c>
      <c r="O4" s="28" t="s">
        <v>16</v>
      </c>
    </row>
    <row r="5" customHeight="1" spans="1:15">
      <c r="A5" s="6"/>
      <c r="B5" s="7"/>
      <c r="C5" s="7"/>
      <c r="D5" s="7"/>
      <c r="E5" s="7"/>
      <c r="F5" s="7"/>
      <c r="G5" s="8"/>
      <c r="H5" s="7"/>
      <c r="I5" s="7"/>
      <c r="J5" s="7"/>
      <c r="K5" s="7"/>
      <c r="L5" s="7"/>
      <c r="M5" s="7"/>
      <c r="N5" s="27"/>
      <c r="O5" s="28"/>
    </row>
    <row r="6" customHeight="1" spans="1:15">
      <c r="A6" s="9">
        <v>1</v>
      </c>
      <c r="B6" s="10" t="s">
        <v>17</v>
      </c>
      <c r="C6" s="10" t="s">
        <v>18</v>
      </c>
      <c r="D6" s="11">
        <v>1</v>
      </c>
      <c r="E6" s="10" t="s">
        <v>19</v>
      </c>
      <c r="F6" s="10"/>
      <c r="G6" s="12" t="s">
        <v>20</v>
      </c>
      <c r="H6" s="12" t="s">
        <v>21</v>
      </c>
      <c r="I6" s="10">
        <f t="shared" ref="I6:I12" si="0">J6*45</f>
        <v>270</v>
      </c>
      <c r="J6" s="10">
        <v>6</v>
      </c>
      <c r="K6" s="10">
        <v>2750</v>
      </c>
      <c r="L6" s="10">
        <v>3.7</v>
      </c>
      <c r="M6" s="10">
        <f t="shared" ref="M6:M8" si="1">K6*0.2+L6*20</f>
        <v>624</v>
      </c>
      <c r="N6" s="29">
        <f t="shared" ref="N6:N12" si="2">I6/19</f>
        <v>14.2105263157895</v>
      </c>
      <c r="O6" s="30">
        <v>42979</v>
      </c>
    </row>
    <row r="7" customHeight="1" spans="1:15">
      <c r="A7" s="9">
        <v>2</v>
      </c>
      <c r="B7" s="10"/>
      <c r="C7" s="10"/>
      <c r="D7" s="11">
        <v>2</v>
      </c>
      <c r="E7" s="10" t="s">
        <v>22</v>
      </c>
      <c r="F7" s="10"/>
      <c r="G7" s="12" t="s">
        <v>20</v>
      </c>
      <c r="H7" s="12" t="s">
        <v>23</v>
      </c>
      <c r="I7" s="10">
        <f t="shared" si="0"/>
        <v>810</v>
      </c>
      <c r="J7" s="10">
        <v>18</v>
      </c>
      <c r="K7" s="10">
        <v>5638</v>
      </c>
      <c r="L7" s="10">
        <v>28</v>
      </c>
      <c r="M7" s="10">
        <f t="shared" si="1"/>
        <v>1687.6</v>
      </c>
      <c r="N7" s="29">
        <f t="shared" si="2"/>
        <v>42.6315789473684</v>
      </c>
      <c r="O7" s="30">
        <v>43070</v>
      </c>
    </row>
    <row r="8" customHeight="1" spans="1:15">
      <c r="A8" s="9">
        <v>3</v>
      </c>
      <c r="B8" s="10"/>
      <c r="C8" s="10"/>
      <c r="D8" s="11">
        <v>3</v>
      </c>
      <c r="E8" s="10" t="s">
        <v>24</v>
      </c>
      <c r="F8" s="10"/>
      <c r="G8" s="12" t="s">
        <v>20</v>
      </c>
      <c r="H8" s="12" t="s">
        <v>25</v>
      </c>
      <c r="I8" s="10">
        <f t="shared" si="0"/>
        <v>270</v>
      </c>
      <c r="J8" s="10">
        <v>6</v>
      </c>
      <c r="K8" s="10">
        <v>2750</v>
      </c>
      <c r="L8" s="10">
        <v>5</v>
      </c>
      <c r="M8" s="10">
        <f t="shared" si="1"/>
        <v>650</v>
      </c>
      <c r="N8" s="29">
        <f t="shared" si="2"/>
        <v>14.2105263157895</v>
      </c>
      <c r="O8" s="30">
        <v>43070</v>
      </c>
    </row>
    <row r="9" customHeight="1" spans="1:15">
      <c r="A9" s="9">
        <v>20</v>
      </c>
      <c r="B9" s="10" t="s">
        <v>26</v>
      </c>
      <c r="C9" s="10" t="s">
        <v>18</v>
      </c>
      <c r="D9" s="11">
        <v>1</v>
      </c>
      <c r="E9" s="13" t="s">
        <v>27</v>
      </c>
      <c r="F9" s="13"/>
      <c r="G9" s="12" t="s">
        <v>20</v>
      </c>
      <c r="H9" s="14" t="s">
        <v>28</v>
      </c>
      <c r="I9" s="31">
        <f t="shared" si="0"/>
        <v>810</v>
      </c>
      <c r="J9" s="31">
        <v>18</v>
      </c>
      <c r="K9" s="31">
        <v>5638</v>
      </c>
      <c r="L9" s="31">
        <v>28</v>
      </c>
      <c r="M9" s="31">
        <f t="shared" ref="M9:M14" si="3">K9*0.2+L9*20</f>
        <v>1687.6</v>
      </c>
      <c r="N9" s="32">
        <f t="shared" si="2"/>
        <v>42.6315789473684</v>
      </c>
      <c r="O9" s="33">
        <v>43070</v>
      </c>
    </row>
    <row r="10" customHeight="1" spans="1:15">
      <c r="A10" s="9">
        <v>21</v>
      </c>
      <c r="B10" s="10"/>
      <c r="C10" s="10"/>
      <c r="D10" s="11">
        <v>2</v>
      </c>
      <c r="E10" s="13" t="s">
        <v>29</v>
      </c>
      <c r="F10" s="13"/>
      <c r="G10" s="12" t="s">
        <v>20</v>
      </c>
      <c r="H10" s="14" t="s">
        <v>30</v>
      </c>
      <c r="I10" s="31">
        <f t="shared" si="0"/>
        <v>1620</v>
      </c>
      <c r="J10" s="31">
        <v>36</v>
      </c>
      <c r="K10" s="31">
        <v>10773</v>
      </c>
      <c r="L10" s="31">
        <v>48</v>
      </c>
      <c r="M10" s="31">
        <f t="shared" si="3"/>
        <v>3114.6</v>
      </c>
      <c r="N10" s="32">
        <f t="shared" si="2"/>
        <v>85.2631578947368</v>
      </c>
      <c r="O10" s="33">
        <v>43070</v>
      </c>
    </row>
    <row r="11" customHeight="1" spans="1:15">
      <c r="A11" s="9">
        <v>22</v>
      </c>
      <c r="B11" s="10"/>
      <c r="C11" s="10"/>
      <c r="D11" s="11">
        <v>3</v>
      </c>
      <c r="E11" s="13" t="s">
        <v>31</v>
      </c>
      <c r="F11" s="13"/>
      <c r="G11" s="12" t="s">
        <v>20</v>
      </c>
      <c r="H11" s="15" t="s">
        <v>32</v>
      </c>
      <c r="I11" s="31">
        <f t="shared" si="0"/>
        <v>1620</v>
      </c>
      <c r="J11" s="12">
        <v>36</v>
      </c>
      <c r="K11" s="12">
        <v>10773</v>
      </c>
      <c r="L11" s="12">
        <v>48</v>
      </c>
      <c r="M11" s="31">
        <f t="shared" si="3"/>
        <v>3114.6</v>
      </c>
      <c r="N11" s="32">
        <f t="shared" si="2"/>
        <v>85.2631578947368</v>
      </c>
      <c r="O11" s="33">
        <v>42979</v>
      </c>
    </row>
    <row r="12" customHeight="1" spans="1:15">
      <c r="A12" s="9">
        <v>23</v>
      </c>
      <c r="B12" s="10"/>
      <c r="C12" s="10"/>
      <c r="D12" s="11">
        <v>4</v>
      </c>
      <c r="E12" s="13" t="s">
        <v>33</v>
      </c>
      <c r="F12" s="13"/>
      <c r="G12" s="12" t="s">
        <v>20</v>
      </c>
      <c r="H12" s="14" t="s">
        <v>34</v>
      </c>
      <c r="I12" s="31">
        <f t="shared" si="0"/>
        <v>1620</v>
      </c>
      <c r="J12" s="31">
        <v>36</v>
      </c>
      <c r="K12" s="31">
        <v>10773</v>
      </c>
      <c r="L12" s="31">
        <v>48</v>
      </c>
      <c r="M12" s="31">
        <f t="shared" si="3"/>
        <v>3114.6</v>
      </c>
      <c r="N12" s="32">
        <f t="shared" si="2"/>
        <v>85.2631578947368</v>
      </c>
      <c r="O12" s="33">
        <v>43070</v>
      </c>
    </row>
    <row r="13" customHeight="1" spans="1:15">
      <c r="A13" s="9">
        <v>27</v>
      </c>
      <c r="B13" s="10"/>
      <c r="C13" s="10" t="s">
        <v>35</v>
      </c>
      <c r="D13" s="16">
        <v>1</v>
      </c>
      <c r="E13" s="10" t="s">
        <v>36</v>
      </c>
      <c r="F13" s="10"/>
      <c r="G13" s="12" t="s">
        <v>20</v>
      </c>
      <c r="H13" s="10" t="s">
        <v>30</v>
      </c>
      <c r="I13" s="31">
        <f>J13*50</f>
        <v>1800</v>
      </c>
      <c r="J13" s="34">
        <v>36</v>
      </c>
      <c r="K13" s="34">
        <v>16229</v>
      </c>
      <c r="L13" s="34">
        <v>59</v>
      </c>
      <c r="M13" s="31">
        <f t="shared" si="3"/>
        <v>4425.8</v>
      </c>
      <c r="N13" s="32">
        <f>I13/13.5</f>
        <v>133.333333333333</v>
      </c>
      <c r="O13" s="33">
        <v>43070</v>
      </c>
    </row>
    <row r="14" customHeight="1" spans="1:15">
      <c r="A14" s="9">
        <v>28</v>
      </c>
      <c r="B14" s="10"/>
      <c r="C14" s="10"/>
      <c r="D14" s="16">
        <v>2</v>
      </c>
      <c r="E14" s="10" t="s">
        <v>37</v>
      </c>
      <c r="F14" s="10"/>
      <c r="G14" s="12" t="s">
        <v>20</v>
      </c>
      <c r="H14" s="10" t="s">
        <v>38</v>
      </c>
      <c r="I14" s="31">
        <f>J14*50</f>
        <v>900</v>
      </c>
      <c r="J14" s="34">
        <v>18</v>
      </c>
      <c r="K14" s="34">
        <v>7801</v>
      </c>
      <c r="L14" s="34">
        <v>33</v>
      </c>
      <c r="M14" s="31">
        <f t="shared" si="3"/>
        <v>2220.2</v>
      </c>
      <c r="N14" s="32">
        <f>I14/13.5</f>
        <v>66.6666666666667</v>
      </c>
      <c r="O14" s="33">
        <v>42979</v>
      </c>
    </row>
    <row r="15" customHeight="1" spans="1:15">
      <c r="A15" s="17" t="s">
        <v>39</v>
      </c>
      <c r="B15" s="18"/>
      <c r="C15" s="18"/>
      <c r="D15" s="18">
        <v>2</v>
      </c>
      <c r="E15" s="18" t="s">
        <v>40</v>
      </c>
      <c r="F15" s="19"/>
      <c r="G15" s="18" t="s">
        <v>41</v>
      </c>
      <c r="H15" s="18" t="s">
        <v>42</v>
      </c>
      <c r="I15" s="18">
        <v>1620</v>
      </c>
      <c r="J15" s="18">
        <v>36</v>
      </c>
      <c r="K15" s="18">
        <v>10773</v>
      </c>
      <c r="L15" s="18">
        <v>48.6</v>
      </c>
      <c r="M15" s="18">
        <v>7200</v>
      </c>
      <c r="N15" s="18">
        <v>86</v>
      </c>
      <c r="O15" s="35">
        <v>43077</v>
      </c>
    </row>
    <row r="16" customHeight="1" spans="1:15">
      <c r="A16" s="17" t="s">
        <v>43</v>
      </c>
      <c r="B16" s="18"/>
      <c r="C16" s="18"/>
      <c r="D16" s="18">
        <v>3</v>
      </c>
      <c r="E16" s="18" t="s">
        <v>44</v>
      </c>
      <c r="F16" s="19"/>
      <c r="G16" s="18" t="s">
        <v>41</v>
      </c>
      <c r="H16" s="18" t="s">
        <v>45</v>
      </c>
      <c r="I16" s="18">
        <v>1620</v>
      </c>
      <c r="J16" s="18">
        <v>36</v>
      </c>
      <c r="K16" s="18">
        <v>10773</v>
      </c>
      <c r="L16" s="18">
        <v>48.6</v>
      </c>
      <c r="M16" s="18">
        <v>7200</v>
      </c>
      <c r="N16" s="18">
        <v>86</v>
      </c>
      <c r="O16" s="35">
        <v>43077</v>
      </c>
    </row>
    <row r="17" customHeight="1" spans="1:15">
      <c r="A17" s="17" t="s">
        <v>46</v>
      </c>
      <c r="B17" s="18"/>
      <c r="C17" s="18"/>
      <c r="D17" s="18">
        <v>4</v>
      </c>
      <c r="E17" s="18" t="s">
        <v>47</v>
      </c>
      <c r="F17" s="19"/>
      <c r="G17" s="18" t="s">
        <v>41</v>
      </c>
      <c r="H17" s="18" t="s">
        <v>48</v>
      </c>
      <c r="I17" s="18">
        <v>1620</v>
      </c>
      <c r="J17" s="18">
        <v>36</v>
      </c>
      <c r="K17" s="18">
        <v>10773</v>
      </c>
      <c r="L17" s="18">
        <v>48.6</v>
      </c>
      <c r="M17" s="18">
        <v>7200</v>
      </c>
      <c r="N17" s="18">
        <v>86</v>
      </c>
      <c r="O17" s="35">
        <v>43077</v>
      </c>
    </row>
    <row r="18" customHeight="1" spans="1:15">
      <c r="A18" s="17" t="s">
        <v>49</v>
      </c>
      <c r="B18" s="18"/>
      <c r="C18" s="18"/>
      <c r="D18" s="18">
        <v>5</v>
      </c>
      <c r="E18" s="18" t="s">
        <v>50</v>
      </c>
      <c r="F18" s="19"/>
      <c r="G18" s="18" t="s">
        <v>41</v>
      </c>
      <c r="H18" s="18" t="s">
        <v>51</v>
      </c>
      <c r="I18" s="18">
        <v>1620</v>
      </c>
      <c r="J18" s="18">
        <v>36</v>
      </c>
      <c r="K18" s="18">
        <v>10773</v>
      </c>
      <c r="L18" s="18">
        <v>48.6</v>
      </c>
      <c r="M18" s="18">
        <v>7200</v>
      </c>
      <c r="N18" s="18">
        <v>86</v>
      </c>
      <c r="O18" s="35">
        <v>43077</v>
      </c>
    </row>
    <row r="19" customHeight="1" spans="1:15">
      <c r="A19" s="17" t="s">
        <v>52</v>
      </c>
      <c r="B19" s="18"/>
      <c r="C19" s="18"/>
      <c r="D19" s="18">
        <v>6</v>
      </c>
      <c r="E19" s="18" t="s">
        <v>53</v>
      </c>
      <c r="F19" s="19"/>
      <c r="G19" s="18" t="s">
        <v>41</v>
      </c>
      <c r="H19" s="18" t="s">
        <v>54</v>
      </c>
      <c r="I19" s="18">
        <v>1620</v>
      </c>
      <c r="J19" s="18">
        <v>36</v>
      </c>
      <c r="K19" s="18">
        <v>10773</v>
      </c>
      <c r="L19" s="18">
        <v>48.6</v>
      </c>
      <c r="M19" s="18">
        <v>7200</v>
      </c>
      <c r="N19" s="18">
        <v>86</v>
      </c>
      <c r="O19" s="35">
        <v>43077</v>
      </c>
    </row>
    <row r="20" customHeight="1" spans="1:15">
      <c r="A20" s="17" t="s">
        <v>55</v>
      </c>
      <c r="B20" s="18"/>
      <c r="C20" s="18"/>
      <c r="D20" s="18">
        <v>2</v>
      </c>
      <c r="E20" s="18" t="s">
        <v>56</v>
      </c>
      <c r="F20" s="19"/>
      <c r="G20" s="18" t="s">
        <v>41</v>
      </c>
      <c r="H20" s="18" t="s">
        <v>54</v>
      </c>
      <c r="I20" s="18">
        <v>1800</v>
      </c>
      <c r="J20" s="18">
        <v>36</v>
      </c>
      <c r="K20" s="18">
        <v>22500</v>
      </c>
      <c r="L20" s="18">
        <v>80</v>
      </c>
      <c r="M20" s="18">
        <v>10800</v>
      </c>
      <c r="N20" s="18">
        <v>104</v>
      </c>
      <c r="O20" s="35">
        <v>43077</v>
      </c>
    </row>
    <row r="21" customHeight="1" spans="1:15">
      <c r="A21" s="17" t="s">
        <v>57</v>
      </c>
      <c r="B21" s="18"/>
      <c r="C21" s="18"/>
      <c r="D21" s="18">
        <v>3</v>
      </c>
      <c r="E21" s="18" t="s">
        <v>58</v>
      </c>
      <c r="F21" s="19"/>
      <c r="G21" s="18" t="s">
        <v>41</v>
      </c>
      <c r="H21" s="18" t="s">
        <v>54</v>
      </c>
      <c r="I21" s="18">
        <v>1800</v>
      </c>
      <c r="J21" s="18">
        <v>36</v>
      </c>
      <c r="K21" s="18">
        <v>22500</v>
      </c>
      <c r="L21" s="18">
        <v>80</v>
      </c>
      <c r="M21" s="18">
        <v>10800</v>
      </c>
      <c r="N21" s="18">
        <v>103</v>
      </c>
      <c r="O21" s="35">
        <v>43077</v>
      </c>
    </row>
    <row r="22" customHeight="1" spans="1:15">
      <c r="A22" s="17"/>
      <c r="B22" s="18"/>
      <c r="C22" s="18"/>
      <c r="D22" s="10">
        <v>1</v>
      </c>
      <c r="E22" s="20" t="s">
        <v>59</v>
      </c>
      <c r="F22" s="10" t="s">
        <v>60</v>
      </c>
      <c r="G22" s="21" t="s">
        <v>61</v>
      </c>
      <c r="H22" s="10" t="s">
        <v>60</v>
      </c>
      <c r="I22" s="10">
        <v>90</v>
      </c>
      <c r="J22" s="10">
        <v>2</v>
      </c>
      <c r="K22" s="10">
        <v>1000</v>
      </c>
      <c r="L22" s="10">
        <v>22</v>
      </c>
      <c r="M22" s="15">
        <v>3660</v>
      </c>
      <c r="N22" s="10">
        <v>16</v>
      </c>
      <c r="O22" s="35">
        <v>43078</v>
      </c>
    </row>
    <row r="23" customHeight="1" spans="1:15">
      <c r="A23" s="17"/>
      <c r="B23" s="18"/>
      <c r="C23" s="18"/>
      <c r="D23" s="10">
        <v>2</v>
      </c>
      <c r="E23" s="20" t="s">
        <v>62</v>
      </c>
      <c r="F23" s="10" t="s">
        <v>63</v>
      </c>
      <c r="G23" s="21" t="s">
        <v>61</v>
      </c>
      <c r="H23" s="10" t="s">
        <v>63</v>
      </c>
      <c r="I23" s="10"/>
      <c r="J23" s="10"/>
      <c r="K23" s="10"/>
      <c r="L23" s="10">
        <v>4</v>
      </c>
      <c r="M23" s="15">
        <v>1390.2</v>
      </c>
      <c r="N23" s="10"/>
      <c r="O23" s="35">
        <v>43079</v>
      </c>
    </row>
    <row r="24" customHeight="1" spans="1:15">
      <c r="A24" s="17"/>
      <c r="B24" s="18"/>
      <c r="C24" s="18"/>
      <c r="D24" s="10">
        <v>1</v>
      </c>
      <c r="E24" s="10" t="s">
        <v>64</v>
      </c>
      <c r="F24" s="10" t="s">
        <v>65</v>
      </c>
      <c r="G24" s="21" t="s">
        <v>61</v>
      </c>
      <c r="H24" s="10" t="s">
        <v>65</v>
      </c>
      <c r="I24" s="10" t="s">
        <v>66</v>
      </c>
      <c r="J24" s="10" t="s">
        <v>66</v>
      </c>
      <c r="K24" s="10" t="s">
        <v>66</v>
      </c>
      <c r="L24" s="10">
        <v>15</v>
      </c>
      <c r="M24" s="15">
        <v>2902.1</v>
      </c>
      <c r="N24" s="10">
        <v>22</v>
      </c>
      <c r="O24" s="35">
        <v>43080</v>
      </c>
    </row>
    <row r="25" customHeight="1" spans="1:15">
      <c r="A25" s="17"/>
      <c r="B25" s="18"/>
      <c r="C25" s="18"/>
      <c r="D25" s="10">
        <v>2</v>
      </c>
      <c r="E25" s="10" t="s">
        <v>67</v>
      </c>
      <c r="F25" s="10" t="s">
        <v>68</v>
      </c>
      <c r="G25" s="21" t="s">
        <v>61</v>
      </c>
      <c r="H25" s="10" t="s">
        <v>68</v>
      </c>
      <c r="I25" s="10">
        <v>1200</v>
      </c>
      <c r="J25" s="10">
        <v>24</v>
      </c>
      <c r="K25" s="10">
        <v>11010</v>
      </c>
      <c r="L25" s="10"/>
      <c r="M25" s="15">
        <v>1851</v>
      </c>
      <c r="N25" s="10">
        <v>26</v>
      </c>
      <c r="O25" s="35">
        <v>43081</v>
      </c>
    </row>
    <row r="26" customHeight="1" spans="1:15">
      <c r="A26" s="17"/>
      <c r="B26" s="18"/>
      <c r="C26" s="18"/>
      <c r="D26" s="10">
        <v>1</v>
      </c>
      <c r="E26" s="10" t="s">
        <v>69</v>
      </c>
      <c r="F26" s="10" t="s">
        <v>70</v>
      </c>
      <c r="G26" s="21" t="s">
        <v>61</v>
      </c>
      <c r="H26" s="10" t="s">
        <v>70</v>
      </c>
      <c r="I26" s="10">
        <v>1620</v>
      </c>
      <c r="J26" s="10">
        <v>36</v>
      </c>
      <c r="K26" s="10">
        <v>16784</v>
      </c>
      <c r="L26" s="10">
        <v>48</v>
      </c>
      <c r="M26" s="15">
        <v>3344</v>
      </c>
      <c r="N26" s="10">
        <v>1</v>
      </c>
      <c r="O26" s="35">
        <v>43082</v>
      </c>
    </row>
    <row r="27" customHeight="1" spans="1:15">
      <c r="A27" s="17"/>
      <c r="B27" s="18"/>
      <c r="C27" s="18"/>
      <c r="D27" s="10">
        <v>2</v>
      </c>
      <c r="E27" s="10" t="s">
        <v>71</v>
      </c>
      <c r="F27" s="10" t="s">
        <v>72</v>
      </c>
      <c r="G27" s="21" t="s">
        <v>61</v>
      </c>
      <c r="H27" s="10" t="s">
        <v>72</v>
      </c>
      <c r="I27" s="10">
        <v>1080</v>
      </c>
      <c r="J27" s="10">
        <v>24</v>
      </c>
      <c r="K27" s="10">
        <v>7680</v>
      </c>
      <c r="L27" s="10">
        <v>37</v>
      </c>
      <c r="M27" s="15">
        <v>2544</v>
      </c>
      <c r="N27" s="10">
        <v>47</v>
      </c>
      <c r="O27" s="35">
        <v>43083</v>
      </c>
    </row>
    <row r="28" customHeight="1" spans="1:15">
      <c r="A28" s="17"/>
      <c r="B28" s="18"/>
      <c r="C28" s="18"/>
      <c r="D28" s="10">
        <v>1</v>
      </c>
      <c r="E28" s="10" t="s">
        <v>73</v>
      </c>
      <c r="F28" s="10" t="s">
        <v>74</v>
      </c>
      <c r="G28" s="21" t="s">
        <v>61</v>
      </c>
      <c r="H28" s="10" t="s">
        <v>74</v>
      </c>
      <c r="I28" s="10">
        <v>1200</v>
      </c>
      <c r="J28" s="10">
        <v>24</v>
      </c>
      <c r="K28" s="10">
        <v>10560</v>
      </c>
      <c r="L28" s="10">
        <v>44</v>
      </c>
      <c r="M28" s="15">
        <v>3260</v>
      </c>
      <c r="N28" s="10">
        <v>30</v>
      </c>
      <c r="O28" s="35">
        <v>43084</v>
      </c>
    </row>
    <row r="29" customHeight="1" spans="1:15">
      <c r="A29" s="17" t="s">
        <v>75</v>
      </c>
      <c r="B29" s="18" t="s">
        <v>76</v>
      </c>
      <c r="C29" s="18" t="s">
        <v>35</v>
      </c>
      <c r="D29" s="18">
        <v>1</v>
      </c>
      <c r="E29" s="18" t="s">
        <v>77</v>
      </c>
      <c r="F29" s="18"/>
      <c r="G29" s="18" t="s">
        <v>78</v>
      </c>
      <c r="H29" s="18" t="s">
        <v>79</v>
      </c>
      <c r="I29" s="18"/>
      <c r="J29" s="18"/>
      <c r="K29" s="18">
        <v>4255</v>
      </c>
      <c r="L29" s="18">
        <v>22.86</v>
      </c>
      <c r="M29" s="36">
        <v>4592.8</v>
      </c>
      <c r="N29" s="18"/>
      <c r="O29" s="35">
        <v>43083</v>
      </c>
    </row>
    <row r="30" customHeight="1" spans="1:15">
      <c r="A30" s="17" t="s">
        <v>80</v>
      </c>
      <c r="B30" s="18"/>
      <c r="C30" s="18"/>
      <c r="D30" s="18">
        <v>2</v>
      </c>
      <c r="E30" s="18" t="s">
        <v>81</v>
      </c>
      <c r="F30" s="18"/>
      <c r="G30" s="18" t="s">
        <v>78</v>
      </c>
      <c r="H30" s="18" t="s">
        <v>82</v>
      </c>
      <c r="I30" s="18"/>
      <c r="J30" s="18"/>
      <c r="K30" s="18">
        <v>2520</v>
      </c>
      <c r="L30" s="18">
        <v>27.36</v>
      </c>
      <c r="M30" s="36">
        <v>5249.1</v>
      </c>
      <c r="N30" s="18"/>
      <c r="O30" s="35">
        <v>43084</v>
      </c>
    </row>
    <row r="31" customHeight="1" spans="1:15">
      <c r="A31" s="17" t="s">
        <v>83</v>
      </c>
      <c r="B31" s="18"/>
      <c r="C31" s="18"/>
      <c r="D31" s="18">
        <v>3</v>
      </c>
      <c r="E31" s="18" t="s">
        <v>84</v>
      </c>
      <c r="F31" s="18"/>
      <c r="G31" s="18" t="s">
        <v>78</v>
      </c>
      <c r="H31" s="18" t="s">
        <v>85</v>
      </c>
      <c r="I31" s="18"/>
      <c r="J31" s="18"/>
      <c r="K31" s="18">
        <v>5374</v>
      </c>
      <c r="L31" s="18">
        <v>21.52</v>
      </c>
      <c r="M31" s="36">
        <v>4622.25</v>
      </c>
      <c r="N31" s="18"/>
      <c r="O31" s="35">
        <v>43085</v>
      </c>
    </row>
    <row r="32" customHeight="1" spans="1:15">
      <c r="A32" s="17" t="s">
        <v>86</v>
      </c>
      <c r="B32" s="18"/>
      <c r="C32" s="18"/>
      <c r="D32" s="18">
        <v>4</v>
      </c>
      <c r="E32" s="18" t="s">
        <v>87</v>
      </c>
      <c r="F32" s="18"/>
      <c r="G32" s="18" t="s">
        <v>78</v>
      </c>
      <c r="H32" s="18" t="s">
        <v>88</v>
      </c>
      <c r="I32" s="18"/>
      <c r="J32" s="18"/>
      <c r="K32" s="18"/>
      <c r="L32" s="18"/>
      <c r="M32" s="36">
        <v>196.78</v>
      </c>
      <c r="N32" s="18"/>
      <c r="O32" s="35">
        <v>43086</v>
      </c>
    </row>
    <row r="33" customHeight="1" spans="1:15">
      <c r="A33" s="17" t="s">
        <v>89</v>
      </c>
      <c r="B33" s="18"/>
      <c r="C33" s="18" t="s">
        <v>18</v>
      </c>
      <c r="D33" s="18">
        <v>1</v>
      </c>
      <c r="E33" s="18" t="s">
        <v>90</v>
      </c>
      <c r="F33" s="18"/>
      <c r="G33" s="18" t="s">
        <v>78</v>
      </c>
      <c r="H33" s="18" t="s">
        <v>91</v>
      </c>
      <c r="I33" s="18">
        <v>780</v>
      </c>
      <c r="J33" s="18">
        <v>18</v>
      </c>
      <c r="K33" s="18">
        <v>3245</v>
      </c>
      <c r="L33" s="18">
        <v>36.43</v>
      </c>
      <c r="M33" s="36">
        <v>6262.47</v>
      </c>
      <c r="N33" s="18">
        <v>20</v>
      </c>
      <c r="O33" s="35">
        <v>43087</v>
      </c>
    </row>
    <row r="34" customHeight="1" spans="1:15">
      <c r="A34" s="17" t="s">
        <v>92</v>
      </c>
      <c r="B34" s="18"/>
      <c r="C34" s="18"/>
      <c r="D34" s="18">
        <v>2</v>
      </c>
      <c r="E34" s="18" t="s">
        <v>93</v>
      </c>
      <c r="F34" s="18"/>
      <c r="G34" s="18" t="s">
        <v>78</v>
      </c>
      <c r="H34" s="18" t="s">
        <v>94</v>
      </c>
      <c r="I34" s="18">
        <v>740</v>
      </c>
      <c r="J34" s="18">
        <v>17</v>
      </c>
      <c r="K34" s="18">
        <v>3690</v>
      </c>
      <c r="L34" s="18">
        <v>39.54</v>
      </c>
      <c r="M34" s="36">
        <v>6864.57</v>
      </c>
      <c r="N34" s="18">
        <v>19</v>
      </c>
      <c r="O34" s="35">
        <v>43088</v>
      </c>
    </row>
    <row r="35" customHeight="1" spans="1:15">
      <c r="A35" s="17" t="s">
        <v>95</v>
      </c>
      <c r="B35" s="18"/>
      <c r="C35" s="18"/>
      <c r="D35" s="18">
        <v>3</v>
      </c>
      <c r="E35" s="18" t="s">
        <v>96</v>
      </c>
      <c r="F35" s="18"/>
      <c r="G35" s="18" t="s">
        <v>78</v>
      </c>
      <c r="H35" s="18" t="s">
        <v>97</v>
      </c>
      <c r="I35" s="18">
        <v>455</v>
      </c>
      <c r="J35" s="18">
        <v>11</v>
      </c>
      <c r="K35" s="18">
        <v>3914</v>
      </c>
      <c r="L35" s="18">
        <v>14.16</v>
      </c>
      <c r="M35" s="36">
        <v>3030.67</v>
      </c>
      <c r="N35" s="18">
        <v>15</v>
      </c>
      <c r="O35" s="35">
        <v>43089</v>
      </c>
    </row>
    <row r="36" customHeight="1" spans="1:15">
      <c r="A36" s="17" t="s">
        <v>98</v>
      </c>
      <c r="B36" s="18"/>
      <c r="C36" s="18"/>
      <c r="D36" s="18">
        <v>4</v>
      </c>
      <c r="E36" s="18" t="s">
        <v>99</v>
      </c>
      <c r="F36" s="18"/>
      <c r="G36" s="18" t="s">
        <v>78</v>
      </c>
      <c r="H36" s="18" t="s">
        <v>100</v>
      </c>
      <c r="I36" s="18">
        <v>455</v>
      </c>
      <c r="J36" s="18">
        <v>11</v>
      </c>
      <c r="K36" s="18">
        <v>3217</v>
      </c>
      <c r="L36" s="18">
        <v>8.9</v>
      </c>
      <c r="M36" s="36">
        <v>2143.52</v>
      </c>
      <c r="N36" s="18">
        <v>15</v>
      </c>
      <c r="O36" s="35">
        <v>43090</v>
      </c>
    </row>
    <row r="37" customHeight="1" spans="1:15">
      <c r="A37" s="17" t="s">
        <v>101</v>
      </c>
      <c r="B37" s="18"/>
      <c r="C37" s="18"/>
      <c r="D37" s="18">
        <v>5</v>
      </c>
      <c r="E37" s="18" t="s">
        <v>102</v>
      </c>
      <c r="F37" s="18"/>
      <c r="G37" s="18" t="s">
        <v>78</v>
      </c>
      <c r="H37" s="18" t="s">
        <v>103</v>
      </c>
      <c r="I37" s="18">
        <v>450</v>
      </c>
      <c r="J37" s="18">
        <v>10</v>
      </c>
      <c r="K37" s="18"/>
      <c r="L37" s="18"/>
      <c r="M37" s="36">
        <v>47</v>
      </c>
      <c r="N37" s="18">
        <v>13</v>
      </c>
      <c r="O37" s="35">
        <v>43091</v>
      </c>
    </row>
    <row r="38" customHeight="1" spans="1:15">
      <c r="A38" s="17" t="s">
        <v>104</v>
      </c>
      <c r="B38" s="18"/>
      <c r="C38" s="18"/>
      <c r="D38" s="18">
        <v>6</v>
      </c>
      <c r="E38" s="18" t="s">
        <v>105</v>
      </c>
      <c r="F38" s="18"/>
      <c r="G38" s="18" t="s">
        <v>78</v>
      </c>
      <c r="H38" s="18" t="s">
        <v>106</v>
      </c>
      <c r="I38" s="18"/>
      <c r="J38" s="18"/>
      <c r="K38" s="18">
        <v>1400</v>
      </c>
      <c r="L38" s="18">
        <v>19.11</v>
      </c>
      <c r="M38" s="36">
        <v>3194.78</v>
      </c>
      <c r="N38" s="18"/>
      <c r="O38" s="35">
        <v>43092</v>
      </c>
    </row>
    <row r="39" customHeight="1" spans="1:15">
      <c r="A39" s="17" t="s">
        <v>107</v>
      </c>
      <c r="B39" s="18" t="s">
        <v>108</v>
      </c>
      <c r="C39" s="18" t="s">
        <v>18</v>
      </c>
      <c r="D39" s="18">
        <v>1</v>
      </c>
      <c r="E39" s="18" t="s">
        <v>109</v>
      </c>
      <c r="F39" s="18"/>
      <c r="G39" s="18" t="s">
        <v>78</v>
      </c>
      <c r="H39" s="18"/>
      <c r="I39" s="18">
        <v>1620</v>
      </c>
      <c r="J39" s="18">
        <v>33</v>
      </c>
      <c r="K39" s="18">
        <v>10773</v>
      </c>
      <c r="L39" s="18">
        <v>48.54</v>
      </c>
      <c r="M39" s="36">
        <v>9483.43</v>
      </c>
      <c r="N39" s="18">
        <v>86</v>
      </c>
      <c r="O39" s="35">
        <v>43093</v>
      </c>
    </row>
    <row r="40" customHeight="1" spans="1:15">
      <c r="A40" s="17" t="s">
        <v>110</v>
      </c>
      <c r="B40" s="18"/>
      <c r="C40" s="18"/>
      <c r="D40" s="18">
        <v>2</v>
      </c>
      <c r="E40" s="18" t="s">
        <v>111</v>
      </c>
      <c r="F40" s="18"/>
      <c r="G40" s="18" t="s">
        <v>78</v>
      </c>
      <c r="H40" s="18"/>
      <c r="I40" s="18">
        <v>1620</v>
      </c>
      <c r="J40" s="18">
        <v>36</v>
      </c>
      <c r="K40" s="18">
        <v>10773</v>
      </c>
      <c r="L40" s="18">
        <v>48.54</v>
      </c>
      <c r="M40" s="36">
        <v>9483.43</v>
      </c>
      <c r="N40" s="18">
        <v>86</v>
      </c>
      <c r="O40" s="35">
        <v>43094</v>
      </c>
    </row>
    <row r="41" customHeight="1" spans="1:15">
      <c r="A41" s="17" t="s">
        <v>112</v>
      </c>
      <c r="B41" s="18" t="s">
        <v>113</v>
      </c>
      <c r="C41" s="18" t="s">
        <v>18</v>
      </c>
      <c r="D41" s="18">
        <v>1</v>
      </c>
      <c r="E41" s="18" t="s">
        <v>114</v>
      </c>
      <c r="F41" s="18"/>
      <c r="G41" s="18" t="s">
        <v>115</v>
      </c>
      <c r="H41" s="18" t="s">
        <v>116</v>
      </c>
      <c r="I41" s="18">
        <v>270</v>
      </c>
      <c r="J41" s="18">
        <v>6</v>
      </c>
      <c r="K41" s="18">
        <v>5900</v>
      </c>
      <c r="L41" s="18" t="s">
        <v>66</v>
      </c>
      <c r="M41" s="18">
        <v>885</v>
      </c>
      <c r="N41" s="18">
        <v>9</v>
      </c>
      <c r="O41" s="35">
        <v>43095</v>
      </c>
    </row>
    <row r="42" customHeight="1" spans="1:15">
      <c r="A42" s="17" t="s">
        <v>117</v>
      </c>
      <c r="B42" s="18"/>
      <c r="C42" s="18"/>
      <c r="D42" s="18">
        <v>2</v>
      </c>
      <c r="E42" s="18" t="s">
        <v>118</v>
      </c>
      <c r="F42" s="18"/>
      <c r="G42" s="18" t="s">
        <v>115</v>
      </c>
      <c r="H42" s="18" t="s">
        <v>119</v>
      </c>
      <c r="I42" s="18">
        <v>270</v>
      </c>
      <c r="J42" s="18">
        <v>6</v>
      </c>
      <c r="K42" s="18">
        <v>5387</v>
      </c>
      <c r="L42" s="18"/>
      <c r="M42" s="18">
        <v>969</v>
      </c>
      <c r="N42" s="18">
        <v>20</v>
      </c>
      <c r="O42" s="35">
        <v>43096</v>
      </c>
    </row>
    <row r="43" customHeight="1" spans="1:15">
      <c r="A43" s="17" t="s">
        <v>120</v>
      </c>
      <c r="B43" s="18"/>
      <c r="C43" s="18"/>
      <c r="D43" s="18">
        <v>3</v>
      </c>
      <c r="E43" s="18" t="s">
        <v>121</v>
      </c>
      <c r="F43" s="18"/>
      <c r="G43" s="18" t="s">
        <v>115</v>
      </c>
      <c r="H43" s="18" t="s">
        <v>122</v>
      </c>
      <c r="I43" s="18">
        <v>135</v>
      </c>
      <c r="J43" s="18">
        <v>3</v>
      </c>
      <c r="K43" s="18">
        <v>5311</v>
      </c>
      <c r="L43" s="18">
        <v>32</v>
      </c>
      <c r="M43" s="18">
        <v>956</v>
      </c>
      <c r="N43" s="18">
        <v>17</v>
      </c>
      <c r="O43" s="35">
        <v>43097</v>
      </c>
    </row>
    <row r="44" customHeight="1" spans="1:15">
      <c r="A44" s="17" t="s">
        <v>123</v>
      </c>
      <c r="B44" s="18"/>
      <c r="C44" s="18" t="s">
        <v>35</v>
      </c>
      <c r="D44" s="18">
        <v>1</v>
      </c>
      <c r="E44" s="18" t="s">
        <v>124</v>
      </c>
      <c r="F44" s="18"/>
      <c r="G44" s="18" t="s">
        <v>115</v>
      </c>
      <c r="H44" s="18" t="s">
        <v>125</v>
      </c>
      <c r="I44" s="18">
        <v>700</v>
      </c>
      <c r="J44" s="18">
        <v>14</v>
      </c>
      <c r="K44" s="18" t="s">
        <v>66</v>
      </c>
      <c r="L44" s="18" t="s">
        <v>66</v>
      </c>
      <c r="M44" s="18" t="s">
        <v>66</v>
      </c>
      <c r="N44" s="18">
        <v>4</v>
      </c>
      <c r="O44" s="35">
        <v>43098</v>
      </c>
    </row>
    <row r="45" customHeight="1" spans="1:15">
      <c r="A45" s="17" t="s">
        <v>126</v>
      </c>
      <c r="B45" s="18"/>
      <c r="C45" s="18"/>
      <c r="D45" s="18">
        <v>2</v>
      </c>
      <c r="E45" s="18" t="s">
        <v>127</v>
      </c>
      <c r="F45" s="18"/>
      <c r="G45" s="18" t="s">
        <v>115</v>
      </c>
      <c r="H45" s="18" t="s">
        <v>125</v>
      </c>
      <c r="I45" s="18">
        <v>900</v>
      </c>
      <c r="J45" s="18">
        <v>18</v>
      </c>
      <c r="K45" s="18"/>
      <c r="L45" s="18"/>
      <c r="M45" s="18"/>
      <c r="N45" s="18">
        <v>6</v>
      </c>
      <c r="O45" s="35">
        <v>43077</v>
      </c>
    </row>
    <row r="46" customHeight="1" spans="1:15">
      <c r="A46" s="17" t="s">
        <v>128</v>
      </c>
      <c r="B46" s="18"/>
      <c r="C46" s="18"/>
      <c r="D46" s="18">
        <v>3</v>
      </c>
      <c r="E46" s="18" t="s">
        <v>129</v>
      </c>
      <c r="F46" s="18"/>
      <c r="G46" s="18" t="s">
        <v>115</v>
      </c>
      <c r="H46" s="18" t="s">
        <v>130</v>
      </c>
      <c r="I46" s="18">
        <v>300</v>
      </c>
      <c r="J46" s="18">
        <v>6</v>
      </c>
      <c r="K46" s="18">
        <v>5046</v>
      </c>
      <c r="L46" s="18"/>
      <c r="M46" s="18">
        <v>908</v>
      </c>
      <c r="N46" s="18">
        <v>3</v>
      </c>
      <c r="O46" s="35">
        <v>43078</v>
      </c>
    </row>
    <row r="47" customHeight="1" spans="1:15">
      <c r="A47" s="17" t="s">
        <v>131</v>
      </c>
      <c r="B47" s="18"/>
      <c r="C47" s="18"/>
      <c r="D47" s="18">
        <v>4</v>
      </c>
      <c r="E47" s="18" t="s">
        <v>132</v>
      </c>
      <c r="F47" s="18"/>
      <c r="G47" s="18" t="s">
        <v>115</v>
      </c>
      <c r="H47" s="18" t="s">
        <v>133</v>
      </c>
      <c r="I47" s="18">
        <v>250</v>
      </c>
      <c r="J47" s="18">
        <v>5</v>
      </c>
      <c r="K47" s="18">
        <v>2337</v>
      </c>
      <c r="L47" s="18"/>
      <c r="M47" s="18">
        <v>421</v>
      </c>
      <c r="N47" s="18">
        <v>2</v>
      </c>
      <c r="O47" s="35">
        <v>43079</v>
      </c>
    </row>
    <row r="48" customHeight="1" spans="1:15">
      <c r="A48" s="17" t="s">
        <v>134</v>
      </c>
      <c r="B48" s="18"/>
      <c r="C48" s="18"/>
      <c r="D48" s="18">
        <v>5</v>
      </c>
      <c r="E48" s="18" t="s">
        <v>135</v>
      </c>
      <c r="F48" s="18"/>
      <c r="G48" s="18" t="s">
        <v>115</v>
      </c>
      <c r="H48" s="18" t="s">
        <v>136</v>
      </c>
      <c r="I48" s="18">
        <v>500</v>
      </c>
      <c r="J48" s="18">
        <v>10</v>
      </c>
      <c r="K48" s="18">
        <v>5000</v>
      </c>
      <c r="L48" s="18"/>
      <c r="M48" s="18">
        <v>900</v>
      </c>
      <c r="N48" s="18">
        <v>2</v>
      </c>
      <c r="O48" s="35">
        <v>43080</v>
      </c>
    </row>
    <row r="49" customHeight="1" spans="1:15">
      <c r="A49" s="17" t="s">
        <v>137</v>
      </c>
      <c r="B49" s="18" t="s">
        <v>26</v>
      </c>
      <c r="C49" s="18" t="s">
        <v>18</v>
      </c>
      <c r="D49" s="18">
        <v>1</v>
      </c>
      <c r="E49" s="18" t="s">
        <v>138</v>
      </c>
      <c r="F49" s="18"/>
      <c r="G49" s="18" t="s">
        <v>115</v>
      </c>
      <c r="H49" s="18" t="s">
        <v>139</v>
      </c>
      <c r="I49" s="18">
        <v>1620</v>
      </c>
      <c r="J49" s="18">
        <v>36</v>
      </c>
      <c r="K49" s="18">
        <v>10773</v>
      </c>
      <c r="L49" s="18">
        <v>120</v>
      </c>
      <c r="M49" s="18">
        <v>2000</v>
      </c>
      <c r="N49" s="18">
        <v>42</v>
      </c>
      <c r="O49" s="35">
        <v>43081</v>
      </c>
    </row>
    <row r="50" customHeight="1" spans="1:15">
      <c r="A50" s="17" t="s">
        <v>140</v>
      </c>
      <c r="B50" s="18"/>
      <c r="C50" s="18"/>
      <c r="D50" s="18">
        <v>2</v>
      </c>
      <c r="E50" s="18" t="s">
        <v>141</v>
      </c>
      <c r="F50" s="18"/>
      <c r="G50" s="18" t="s">
        <v>115</v>
      </c>
      <c r="H50" s="18" t="s">
        <v>142</v>
      </c>
      <c r="I50" s="18">
        <v>810</v>
      </c>
      <c r="J50" s="18">
        <v>18</v>
      </c>
      <c r="K50" s="18">
        <v>5638</v>
      </c>
      <c r="L50" s="18">
        <v>80</v>
      </c>
      <c r="M50" s="18">
        <v>1100</v>
      </c>
      <c r="N50" s="18">
        <v>21</v>
      </c>
      <c r="O50" s="35">
        <v>43082</v>
      </c>
    </row>
    <row r="51" customHeight="1" spans="1:15">
      <c r="A51" s="17" t="s">
        <v>143</v>
      </c>
      <c r="B51" s="18"/>
      <c r="C51" s="18" t="s">
        <v>144</v>
      </c>
      <c r="D51" s="18">
        <v>1</v>
      </c>
      <c r="E51" s="18" t="s">
        <v>145</v>
      </c>
      <c r="F51" s="18"/>
      <c r="G51" s="18" t="s">
        <v>115</v>
      </c>
      <c r="H51" s="18" t="s">
        <v>146</v>
      </c>
      <c r="I51" s="18">
        <v>2400</v>
      </c>
      <c r="J51" s="18">
        <v>48</v>
      </c>
      <c r="K51" s="18">
        <v>35000</v>
      </c>
      <c r="L51" s="18">
        <v>125</v>
      </c>
      <c r="M51" s="18">
        <v>9000</v>
      </c>
      <c r="N51" s="18">
        <v>28</v>
      </c>
      <c r="O51" s="35">
        <v>43083</v>
      </c>
    </row>
    <row r="52" customHeight="1" spans="1:15">
      <c r="A52" s="17" t="s">
        <v>147</v>
      </c>
      <c r="B52" s="18"/>
      <c r="C52" s="18"/>
      <c r="D52" s="18">
        <v>2</v>
      </c>
      <c r="E52" s="18" t="s">
        <v>148</v>
      </c>
      <c r="F52" s="18"/>
      <c r="G52" s="18" t="s">
        <v>115</v>
      </c>
      <c r="H52" s="18" t="s">
        <v>146</v>
      </c>
      <c r="I52" s="18">
        <v>2400</v>
      </c>
      <c r="J52" s="18">
        <v>48</v>
      </c>
      <c r="K52" s="18">
        <v>35000</v>
      </c>
      <c r="L52" s="18">
        <v>125</v>
      </c>
      <c r="M52" s="18">
        <v>9000</v>
      </c>
      <c r="N52" s="18">
        <v>27</v>
      </c>
      <c r="O52" s="35">
        <v>43084</v>
      </c>
    </row>
    <row r="53" customHeight="1" spans="1:15">
      <c r="A53" s="17" t="s">
        <v>149</v>
      </c>
      <c r="B53" s="18"/>
      <c r="C53" s="18"/>
      <c r="D53" s="18">
        <v>3</v>
      </c>
      <c r="E53" s="18" t="s">
        <v>150</v>
      </c>
      <c r="F53" s="18"/>
      <c r="G53" s="18" t="s">
        <v>115</v>
      </c>
      <c r="H53" s="18" t="s">
        <v>146</v>
      </c>
      <c r="I53" s="18">
        <v>2400</v>
      </c>
      <c r="J53" s="18">
        <v>48</v>
      </c>
      <c r="K53" s="18">
        <v>35000</v>
      </c>
      <c r="L53" s="18">
        <v>125</v>
      </c>
      <c r="M53" s="18">
        <v>9000</v>
      </c>
      <c r="N53" s="18">
        <v>27</v>
      </c>
      <c r="O53" s="35">
        <v>43085</v>
      </c>
    </row>
    <row r="54" customHeight="1" spans="1:15">
      <c r="A54" s="17" t="s">
        <v>151</v>
      </c>
      <c r="B54" s="18"/>
      <c r="C54" s="18"/>
      <c r="D54" s="18">
        <v>4</v>
      </c>
      <c r="E54" s="18" t="s">
        <v>152</v>
      </c>
      <c r="F54" s="18"/>
      <c r="G54" s="18" t="s">
        <v>115</v>
      </c>
      <c r="H54" s="18" t="s">
        <v>146</v>
      </c>
      <c r="I54" s="18">
        <v>2400</v>
      </c>
      <c r="J54" s="18">
        <v>48</v>
      </c>
      <c r="K54" s="18">
        <v>35000</v>
      </c>
      <c r="L54" s="18">
        <v>125</v>
      </c>
      <c r="M54" s="18">
        <v>9000</v>
      </c>
      <c r="N54" s="18">
        <v>27</v>
      </c>
      <c r="O54" s="35">
        <v>43086</v>
      </c>
    </row>
    <row r="55" customHeight="1" spans="1:15">
      <c r="A55" s="17" t="s">
        <v>153</v>
      </c>
      <c r="B55" s="22" t="s">
        <v>154</v>
      </c>
      <c r="C55" s="22"/>
      <c r="D55" s="22">
        <v>1</v>
      </c>
      <c r="E55" s="18" t="s">
        <v>155</v>
      </c>
      <c r="F55" s="18"/>
      <c r="G55" s="18" t="s">
        <v>156</v>
      </c>
      <c r="H55" s="18" t="s">
        <v>157</v>
      </c>
      <c r="I55" s="18">
        <v>270</v>
      </c>
      <c r="J55" s="18">
        <v>6</v>
      </c>
      <c r="K55" s="23">
        <v>2598</v>
      </c>
      <c r="L55" s="23">
        <v>15.6</v>
      </c>
      <c r="M55" s="18">
        <f>K55*0.15+150</f>
        <v>539.7</v>
      </c>
      <c r="N55" s="18">
        <v>23</v>
      </c>
      <c r="O55" s="35">
        <v>43077</v>
      </c>
    </row>
    <row r="56" customHeight="1" spans="1:15">
      <c r="A56" s="17" t="s">
        <v>158</v>
      </c>
      <c r="B56" s="22"/>
      <c r="C56" s="22"/>
      <c r="D56" s="22"/>
      <c r="E56" s="23"/>
      <c r="F56" s="23"/>
      <c r="G56" s="18" t="s">
        <v>156</v>
      </c>
      <c r="H56" s="23"/>
      <c r="I56" s="23"/>
      <c r="J56" s="23"/>
      <c r="K56" s="23"/>
      <c r="L56" s="23"/>
      <c r="M56" s="36"/>
      <c r="N56" s="23"/>
      <c r="O56" s="35">
        <v>43078</v>
      </c>
    </row>
    <row r="57" customHeight="1" spans="1:15">
      <c r="A57" s="17" t="s">
        <v>159</v>
      </c>
      <c r="B57" s="22"/>
      <c r="C57" s="22"/>
      <c r="D57" s="22"/>
      <c r="E57" s="24"/>
      <c r="F57" s="24"/>
      <c r="G57" s="18" t="s">
        <v>156</v>
      </c>
      <c r="H57" s="18"/>
      <c r="I57" s="24"/>
      <c r="J57" s="24"/>
      <c r="K57" s="24"/>
      <c r="L57" s="24"/>
      <c r="M57" s="24"/>
      <c r="N57" s="24"/>
      <c r="O57" s="35">
        <v>43079</v>
      </c>
    </row>
    <row r="58" customHeight="1" spans="1:15">
      <c r="A58" s="17" t="s">
        <v>160</v>
      </c>
      <c r="B58" s="22"/>
      <c r="C58" s="22"/>
      <c r="D58" s="22"/>
      <c r="E58" s="18"/>
      <c r="F58" s="18"/>
      <c r="G58" s="18" t="s">
        <v>156</v>
      </c>
      <c r="H58" s="18"/>
      <c r="I58" s="18"/>
      <c r="J58" s="18"/>
      <c r="K58" s="18"/>
      <c r="L58" s="18"/>
      <c r="M58" s="18"/>
      <c r="N58" s="18"/>
      <c r="O58" s="35">
        <v>43080</v>
      </c>
    </row>
    <row r="59" customHeight="1" spans="1:15">
      <c r="A59" s="17" t="s">
        <v>161</v>
      </c>
      <c r="B59" s="22"/>
      <c r="C59" s="22" t="s">
        <v>35</v>
      </c>
      <c r="D59" s="22">
        <v>2</v>
      </c>
      <c r="E59" s="18" t="s">
        <v>162</v>
      </c>
      <c r="F59" s="18"/>
      <c r="G59" s="18" t="s">
        <v>156</v>
      </c>
      <c r="H59" s="18" t="s">
        <v>163</v>
      </c>
      <c r="I59" s="18">
        <v>200</v>
      </c>
      <c r="J59" s="18">
        <v>4</v>
      </c>
      <c r="K59" s="18">
        <v>6183</v>
      </c>
      <c r="L59" s="18">
        <v>0</v>
      </c>
      <c r="M59" s="37">
        <f>K59*0.15+100</f>
        <v>1027.45</v>
      </c>
      <c r="N59" s="18">
        <v>20</v>
      </c>
      <c r="O59" s="35">
        <v>43081</v>
      </c>
    </row>
    <row r="60" customHeight="1" spans="1:15">
      <c r="A60" s="17" t="s">
        <v>164</v>
      </c>
      <c r="B60" s="22"/>
      <c r="C60" s="22"/>
      <c r="D60" s="22"/>
      <c r="E60" s="18"/>
      <c r="F60" s="18"/>
      <c r="G60" s="18" t="s">
        <v>156</v>
      </c>
      <c r="H60" s="18"/>
      <c r="I60" s="18"/>
      <c r="J60" s="18"/>
      <c r="K60" s="18"/>
      <c r="L60" s="18"/>
      <c r="M60" s="18"/>
      <c r="N60" s="18"/>
      <c r="O60" s="35">
        <v>43082</v>
      </c>
    </row>
    <row r="61" customHeight="1" spans="1:15">
      <c r="A61" s="17" t="s">
        <v>165</v>
      </c>
      <c r="B61" s="22"/>
      <c r="C61" s="22"/>
      <c r="D61" s="22"/>
      <c r="E61" s="18"/>
      <c r="F61" s="18"/>
      <c r="G61" s="18" t="s">
        <v>156</v>
      </c>
      <c r="H61" s="18"/>
      <c r="I61" s="18"/>
      <c r="J61" s="18"/>
      <c r="K61" s="18"/>
      <c r="L61" s="18"/>
      <c r="M61" s="18"/>
      <c r="N61" s="18"/>
      <c r="O61" s="35">
        <v>43083</v>
      </c>
    </row>
    <row r="62" customHeight="1" spans="1:15">
      <c r="A62" s="17" t="s">
        <v>166</v>
      </c>
      <c r="B62" s="22"/>
      <c r="C62" s="22" t="s">
        <v>144</v>
      </c>
      <c r="D62" s="22">
        <v>3</v>
      </c>
      <c r="E62" s="22" t="s">
        <v>167</v>
      </c>
      <c r="F62" s="22"/>
      <c r="G62" s="18" t="s">
        <v>156</v>
      </c>
      <c r="H62" s="22" t="s">
        <v>168</v>
      </c>
      <c r="I62" s="22">
        <v>1400</v>
      </c>
      <c r="J62" s="22">
        <v>28</v>
      </c>
      <c r="K62" s="22">
        <v>0</v>
      </c>
      <c r="L62" s="22">
        <v>0</v>
      </c>
      <c r="M62" s="22">
        <v>0</v>
      </c>
      <c r="N62" s="22">
        <v>63</v>
      </c>
      <c r="O62" s="35">
        <v>43084</v>
      </c>
    </row>
    <row r="63" customHeight="1" spans="1:15">
      <c r="A63" s="17" t="s">
        <v>169</v>
      </c>
      <c r="B63" s="22" t="s">
        <v>170</v>
      </c>
      <c r="C63" s="22" t="s">
        <v>18</v>
      </c>
      <c r="D63" s="22">
        <v>4</v>
      </c>
      <c r="E63" s="18" t="s">
        <v>171</v>
      </c>
      <c r="F63" s="18"/>
      <c r="G63" s="18" t="s">
        <v>156</v>
      </c>
      <c r="H63" s="18" t="s">
        <v>172</v>
      </c>
      <c r="I63" s="38">
        <v>810</v>
      </c>
      <c r="J63" s="38">
        <v>18</v>
      </c>
      <c r="K63" s="38">
        <v>5638</v>
      </c>
      <c r="L63" s="37">
        <v>28.5</v>
      </c>
      <c r="M63" s="37">
        <v>1145.7</v>
      </c>
      <c r="N63" s="38">
        <v>11</v>
      </c>
      <c r="O63" s="35">
        <v>43085</v>
      </c>
    </row>
    <row r="64" customHeight="1" spans="1:15">
      <c r="A64" s="17" t="s">
        <v>173</v>
      </c>
      <c r="B64" s="22"/>
      <c r="C64" s="22"/>
      <c r="D64" s="22">
        <v>5</v>
      </c>
      <c r="E64" s="18" t="s">
        <v>138</v>
      </c>
      <c r="F64" s="18"/>
      <c r="G64" s="18" t="s">
        <v>156</v>
      </c>
      <c r="H64" s="18" t="s">
        <v>174</v>
      </c>
      <c r="I64" s="38">
        <v>1620</v>
      </c>
      <c r="J64" s="38">
        <v>36</v>
      </c>
      <c r="K64" s="38">
        <v>10773</v>
      </c>
      <c r="L64" s="37">
        <v>52.5</v>
      </c>
      <c r="M64" s="37">
        <v>2295.95</v>
      </c>
      <c r="N64" s="38">
        <v>87</v>
      </c>
      <c r="O64" s="35">
        <v>43086</v>
      </c>
    </row>
    <row r="65" customHeight="1" spans="1:15">
      <c r="A65" s="17" t="s">
        <v>175</v>
      </c>
      <c r="B65" s="18"/>
      <c r="C65" s="18"/>
      <c r="D65" s="18">
        <v>16</v>
      </c>
      <c r="E65" s="18" t="s">
        <v>176</v>
      </c>
      <c r="F65" s="18"/>
      <c r="G65" s="18" t="s">
        <v>177</v>
      </c>
      <c r="H65" s="18" t="s">
        <v>178</v>
      </c>
      <c r="I65" s="18">
        <f t="shared" ref="I65:I69" si="4">J65*45</f>
        <v>90</v>
      </c>
      <c r="J65" s="18">
        <v>2</v>
      </c>
      <c r="K65" s="38">
        <v>4125.5</v>
      </c>
      <c r="L65" s="18">
        <v>30</v>
      </c>
      <c r="M65" s="37">
        <v>955.2</v>
      </c>
      <c r="N65" s="18">
        <v>6</v>
      </c>
      <c r="O65" s="43">
        <v>42948</v>
      </c>
    </row>
    <row r="66" customHeight="1" spans="1:15">
      <c r="A66" s="17" t="s">
        <v>179</v>
      </c>
      <c r="B66" s="18"/>
      <c r="C66" s="18"/>
      <c r="D66" s="18">
        <v>17</v>
      </c>
      <c r="E66" s="18" t="s">
        <v>180</v>
      </c>
      <c r="F66" s="18"/>
      <c r="G66" s="18" t="s">
        <v>177</v>
      </c>
      <c r="H66" s="18" t="s">
        <v>181</v>
      </c>
      <c r="I66" s="18">
        <f t="shared" si="4"/>
        <v>360</v>
      </c>
      <c r="J66" s="18">
        <v>8</v>
      </c>
      <c r="K66" s="38">
        <v>6094</v>
      </c>
      <c r="L66" s="18">
        <v>4</v>
      </c>
      <c r="M66" s="37">
        <v>1571.96</v>
      </c>
      <c r="N66" s="18">
        <v>17</v>
      </c>
      <c r="O66" s="43">
        <v>42948</v>
      </c>
    </row>
    <row r="67" customHeight="1" spans="1:15">
      <c r="A67" s="17" t="s">
        <v>182</v>
      </c>
      <c r="B67" s="18"/>
      <c r="C67" s="18"/>
      <c r="D67" s="18">
        <v>18</v>
      </c>
      <c r="E67" s="18" t="s">
        <v>183</v>
      </c>
      <c r="F67" s="18"/>
      <c r="G67" s="18" t="s">
        <v>177</v>
      </c>
      <c r="H67" s="18" t="s">
        <v>184</v>
      </c>
      <c r="I67" s="18">
        <f t="shared" si="4"/>
        <v>90</v>
      </c>
      <c r="J67" s="18">
        <v>2</v>
      </c>
      <c r="K67" s="38">
        <v>5600</v>
      </c>
      <c r="L67" s="18">
        <v>8</v>
      </c>
      <c r="M67" s="37">
        <v>1167.99</v>
      </c>
      <c r="N67" s="18">
        <v>18</v>
      </c>
      <c r="O67" s="43">
        <v>42948</v>
      </c>
    </row>
    <row r="68" customHeight="1" spans="1:15">
      <c r="A68" s="17" t="s">
        <v>185</v>
      </c>
      <c r="B68" s="18"/>
      <c r="C68" s="18"/>
      <c r="D68" s="18">
        <v>19</v>
      </c>
      <c r="E68" s="18" t="s">
        <v>186</v>
      </c>
      <c r="F68" s="18"/>
      <c r="G68" s="18" t="s">
        <v>177</v>
      </c>
      <c r="H68" s="18" t="s">
        <v>187</v>
      </c>
      <c r="I68" s="18">
        <f t="shared" si="4"/>
        <v>135</v>
      </c>
      <c r="J68" s="18">
        <v>3</v>
      </c>
      <c r="K68" s="38">
        <v>2479</v>
      </c>
      <c r="L68" s="18">
        <v>2.3</v>
      </c>
      <c r="M68" s="37">
        <v>1191.67</v>
      </c>
      <c r="N68" s="18">
        <v>7</v>
      </c>
      <c r="O68" s="43">
        <v>42948</v>
      </c>
    </row>
    <row r="69" customHeight="1" spans="1:15">
      <c r="A69" s="17" t="s">
        <v>188</v>
      </c>
      <c r="B69" s="18"/>
      <c r="C69" s="18"/>
      <c r="D69" s="18">
        <v>20</v>
      </c>
      <c r="E69" s="18" t="s">
        <v>155</v>
      </c>
      <c r="F69" s="18"/>
      <c r="G69" s="18" t="s">
        <v>177</v>
      </c>
      <c r="H69" s="18" t="s">
        <v>189</v>
      </c>
      <c r="I69" s="18">
        <f t="shared" si="4"/>
        <v>1620</v>
      </c>
      <c r="J69" s="18">
        <v>36</v>
      </c>
      <c r="K69" s="38"/>
      <c r="L69" s="18"/>
      <c r="M69" s="37">
        <v>2294.93</v>
      </c>
      <c r="N69" s="18">
        <v>86</v>
      </c>
      <c r="O69" s="43">
        <v>42948</v>
      </c>
    </row>
    <row r="70" customHeight="1" spans="1:15">
      <c r="A70" s="17" t="s">
        <v>190</v>
      </c>
      <c r="B70" s="18"/>
      <c r="C70" s="18"/>
      <c r="D70" s="18">
        <v>24</v>
      </c>
      <c r="E70" s="18" t="s">
        <v>191</v>
      </c>
      <c r="F70" s="18"/>
      <c r="G70" s="18" t="s">
        <v>177</v>
      </c>
      <c r="H70" s="18" t="s">
        <v>192</v>
      </c>
      <c r="I70" s="18">
        <f t="shared" ref="I70" si="5">J70*50</f>
        <v>500</v>
      </c>
      <c r="J70" s="18">
        <v>10</v>
      </c>
      <c r="K70" s="38">
        <v>4000</v>
      </c>
      <c r="L70" s="18"/>
      <c r="M70" s="37">
        <v>1200</v>
      </c>
      <c r="N70" s="18"/>
      <c r="O70" s="43">
        <v>42948</v>
      </c>
    </row>
    <row r="71" customHeight="1" spans="1:15">
      <c r="A71" s="17" t="s">
        <v>193</v>
      </c>
      <c r="B71" s="18"/>
      <c r="C71" s="18"/>
      <c r="D71" s="18"/>
      <c r="E71" s="39" t="s">
        <v>77</v>
      </c>
      <c r="F71" s="18"/>
      <c r="G71" s="18" t="s">
        <v>177</v>
      </c>
      <c r="H71" s="18" t="s">
        <v>194</v>
      </c>
      <c r="I71" s="18">
        <v>200</v>
      </c>
      <c r="J71" s="18">
        <v>4</v>
      </c>
      <c r="K71" s="38">
        <v>4490</v>
      </c>
      <c r="L71" s="18"/>
      <c r="M71" s="44">
        <v>1384.21</v>
      </c>
      <c r="N71" s="18"/>
      <c r="O71" s="43">
        <v>42888</v>
      </c>
    </row>
    <row r="72" customHeight="1" spans="1:15">
      <c r="A72" s="17" t="s">
        <v>195</v>
      </c>
      <c r="B72" s="18"/>
      <c r="C72" s="18"/>
      <c r="D72" s="18"/>
      <c r="E72" s="39" t="s">
        <v>196</v>
      </c>
      <c r="F72" s="18"/>
      <c r="G72" s="18" t="s">
        <v>177</v>
      </c>
      <c r="H72" s="18" t="s">
        <v>197</v>
      </c>
      <c r="I72" s="18">
        <v>150</v>
      </c>
      <c r="J72" s="18">
        <v>3</v>
      </c>
      <c r="K72" s="38">
        <v>2486</v>
      </c>
      <c r="L72" s="18"/>
      <c r="M72" s="44">
        <v>1093.15</v>
      </c>
      <c r="N72" s="18"/>
      <c r="O72" s="43">
        <v>42888</v>
      </c>
    </row>
    <row r="73" customHeight="1" spans="1:15">
      <c r="A73" s="17" t="s">
        <v>198</v>
      </c>
      <c r="B73" s="18"/>
      <c r="C73" s="18" t="s">
        <v>144</v>
      </c>
      <c r="D73" s="18">
        <v>27</v>
      </c>
      <c r="E73" s="18" t="s">
        <v>199</v>
      </c>
      <c r="F73" s="18"/>
      <c r="G73" s="18" t="s">
        <v>177</v>
      </c>
      <c r="H73" s="18" t="s">
        <v>200</v>
      </c>
      <c r="I73" s="18">
        <v>600</v>
      </c>
      <c r="J73" s="18">
        <v>12</v>
      </c>
      <c r="K73" s="38">
        <v>9644</v>
      </c>
      <c r="L73" s="18"/>
      <c r="M73" s="37">
        <v>3532.49</v>
      </c>
      <c r="N73" s="18"/>
      <c r="O73" s="43">
        <v>42887</v>
      </c>
    </row>
    <row r="74" customHeight="1" spans="1:15">
      <c r="A74" s="17" t="s">
        <v>201</v>
      </c>
      <c r="B74" s="18" t="s">
        <v>108</v>
      </c>
      <c r="C74" s="18" t="s">
        <v>18</v>
      </c>
      <c r="D74" s="18">
        <v>28</v>
      </c>
      <c r="E74" s="18" t="s">
        <v>114</v>
      </c>
      <c r="F74" s="18"/>
      <c r="G74" s="18" t="s">
        <v>177</v>
      </c>
      <c r="H74" s="18" t="s">
        <v>202</v>
      </c>
      <c r="I74" s="18">
        <v>1620</v>
      </c>
      <c r="J74" s="18">
        <v>36</v>
      </c>
      <c r="K74" s="38">
        <v>12000</v>
      </c>
      <c r="L74" s="18">
        <v>50</v>
      </c>
      <c r="M74" s="37">
        <v>4832.25</v>
      </c>
      <c r="N74" s="18">
        <v>85</v>
      </c>
      <c r="O74" s="43">
        <v>42887</v>
      </c>
    </row>
    <row r="75" customHeight="1" spans="1:15">
      <c r="A75" s="17" t="s">
        <v>203</v>
      </c>
      <c r="B75" s="18"/>
      <c r="C75" s="18" t="s">
        <v>35</v>
      </c>
      <c r="D75" s="18">
        <v>29</v>
      </c>
      <c r="E75" s="18" t="s">
        <v>204</v>
      </c>
      <c r="F75" s="18"/>
      <c r="G75" s="18" t="s">
        <v>177</v>
      </c>
      <c r="H75" s="18" t="s">
        <v>205</v>
      </c>
      <c r="I75" s="18">
        <v>200</v>
      </c>
      <c r="J75" s="18">
        <v>4</v>
      </c>
      <c r="K75" s="38">
        <v>27000</v>
      </c>
      <c r="L75" s="18">
        <v>80</v>
      </c>
      <c r="M75" s="37">
        <v>6524.74</v>
      </c>
      <c r="N75" s="18"/>
      <c r="O75" s="43">
        <v>42887</v>
      </c>
    </row>
    <row r="76" customHeight="1" spans="1:15">
      <c r="A76" s="17" t="s">
        <v>206</v>
      </c>
      <c r="B76" s="18" t="s">
        <v>207</v>
      </c>
      <c r="C76" s="18" t="s">
        <v>18</v>
      </c>
      <c r="D76" s="18">
        <v>1</v>
      </c>
      <c r="E76" s="18" t="s">
        <v>208</v>
      </c>
      <c r="F76" s="18"/>
      <c r="G76" s="18" t="s">
        <v>209</v>
      </c>
      <c r="H76" s="18" t="s">
        <v>210</v>
      </c>
      <c r="I76" s="18"/>
      <c r="J76" s="18"/>
      <c r="K76" s="18">
        <v>5530</v>
      </c>
      <c r="L76" s="18">
        <v>3</v>
      </c>
      <c r="M76" s="18">
        <v>940</v>
      </c>
      <c r="N76" s="18"/>
      <c r="O76" s="35">
        <v>43086</v>
      </c>
    </row>
    <row r="77" customHeight="1" spans="1:15">
      <c r="A77" s="17" t="s">
        <v>211</v>
      </c>
      <c r="B77" s="18" t="s">
        <v>17</v>
      </c>
      <c r="C77" s="18" t="s">
        <v>144</v>
      </c>
      <c r="D77" s="18">
        <v>1</v>
      </c>
      <c r="E77" s="18" t="s">
        <v>212</v>
      </c>
      <c r="F77" s="18"/>
      <c r="G77" s="18" t="s">
        <v>209</v>
      </c>
      <c r="H77" s="18" t="s">
        <v>210</v>
      </c>
      <c r="I77" s="18"/>
      <c r="J77" s="18"/>
      <c r="K77" s="24">
        <v>33045</v>
      </c>
      <c r="L77" s="18">
        <v>80</v>
      </c>
      <c r="M77" s="24">
        <v>7100</v>
      </c>
      <c r="N77" s="18"/>
      <c r="O77" s="35">
        <v>43086</v>
      </c>
    </row>
    <row r="78" customHeight="1" spans="1:15">
      <c r="A78" s="17" t="s">
        <v>213</v>
      </c>
      <c r="B78" s="18"/>
      <c r="C78" s="18" t="s">
        <v>144</v>
      </c>
      <c r="D78" s="18">
        <v>2</v>
      </c>
      <c r="E78" s="18" t="s">
        <v>214</v>
      </c>
      <c r="F78" s="18"/>
      <c r="G78" s="18" t="s">
        <v>209</v>
      </c>
      <c r="H78" s="18" t="s">
        <v>215</v>
      </c>
      <c r="I78" s="18">
        <v>2400</v>
      </c>
      <c r="J78" s="18">
        <v>48</v>
      </c>
      <c r="K78" s="18">
        <v>19000</v>
      </c>
      <c r="L78" s="18"/>
      <c r="M78" s="18">
        <v>3760</v>
      </c>
      <c r="N78" s="18">
        <v>40</v>
      </c>
      <c r="O78" s="35">
        <v>43086</v>
      </c>
    </row>
    <row r="79" customHeight="1" spans="1:15">
      <c r="A79" s="17" t="s">
        <v>216</v>
      </c>
      <c r="B79" s="18"/>
      <c r="C79" s="18" t="s">
        <v>144</v>
      </c>
      <c r="D79" s="18">
        <v>3</v>
      </c>
      <c r="E79" s="18" t="s">
        <v>217</v>
      </c>
      <c r="F79" s="18"/>
      <c r="G79" s="18" t="s">
        <v>209</v>
      </c>
      <c r="H79" s="18" t="s">
        <v>218</v>
      </c>
      <c r="I79" s="18">
        <v>700</v>
      </c>
      <c r="J79" s="18">
        <v>14</v>
      </c>
      <c r="K79" s="18">
        <v>31300</v>
      </c>
      <c r="L79" s="18">
        <v>50</v>
      </c>
      <c r="M79" s="18">
        <v>7000</v>
      </c>
      <c r="N79" s="18">
        <v>42</v>
      </c>
      <c r="O79" s="35">
        <v>43086</v>
      </c>
    </row>
    <row r="80" customHeight="1" spans="1:15">
      <c r="A80" s="17" t="s">
        <v>219</v>
      </c>
      <c r="B80" s="18" t="s">
        <v>220</v>
      </c>
      <c r="C80" s="18" t="s">
        <v>18</v>
      </c>
      <c r="D80" s="18">
        <v>1</v>
      </c>
      <c r="E80" s="18" t="s">
        <v>221</v>
      </c>
      <c r="F80" s="18"/>
      <c r="G80" s="18" t="s">
        <v>209</v>
      </c>
      <c r="H80" s="18" t="s">
        <v>222</v>
      </c>
      <c r="I80" s="18">
        <v>540</v>
      </c>
      <c r="J80" s="18">
        <v>12</v>
      </c>
      <c r="K80" s="18">
        <v>13000</v>
      </c>
      <c r="L80" s="18">
        <v>50</v>
      </c>
      <c r="M80" s="18">
        <v>2560</v>
      </c>
      <c r="N80" s="18"/>
      <c r="O80" s="35">
        <v>43086</v>
      </c>
    </row>
    <row r="81" customHeight="1" spans="1:15">
      <c r="A81" s="17" t="s">
        <v>223</v>
      </c>
      <c r="B81" s="18"/>
      <c r="C81" s="18" t="s">
        <v>18</v>
      </c>
      <c r="D81" s="18">
        <v>2</v>
      </c>
      <c r="E81" s="18" t="s">
        <v>224</v>
      </c>
      <c r="F81" s="18"/>
      <c r="G81" s="18" t="s">
        <v>209</v>
      </c>
      <c r="H81" s="18" t="s">
        <v>225</v>
      </c>
      <c r="I81" s="18">
        <v>1350</v>
      </c>
      <c r="J81" s="18">
        <v>30</v>
      </c>
      <c r="K81" s="18">
        <v>10000</v>
      </c>
      <c r="L81" s="18">
        <v>31.5</v>
      </c>
      <c r="M81" s="18">
        <v>1850</v>
      </c>
      <c r="N81" s="18">
        <v>71</v>
      </c>
      <c r="O81" s="35">
        <v>43086</v>
      </c>
    </row>
    <row r="82" customHeight="1" spans="1:15">
      <c r="A82" s="17" t="s">
        <v>226</v>
      </c>
      <c r="B82" s="18"/>
      <c r="C82" s="18" t="s">
        <v>18</v>
      </c>
      <c r="D82" s="18">
        <v>3</v>
      </c>
      <c r="E82" s="18" t="s">
        <v>227</v>
      </c>
      <c r="F82" s="18"/>
      <c r="G82" s="18" t="s">
        <v>209</v>
      </c>
      <c r="H82" s="18" t="s">
        <v>228</v>
      </c>
      <c r="I82" s="18">
        <v>1620</v>
      </c>
      <c r="J82" s="18">
        <v>36</v>
      </c>
      <c r="K82" s="18">
        <v>13000</v>
      </c>
      <c r="L82" s="18">
        <v>50</v>
      </c>
      <c r="M82" s="18">
        <v>2560</v>
      </c>
      <c r="N82" s="18">
        <v>85</v>
      </c>
      <c r="O82" s="35">
        <v>43086</v>
      </c>
    </row>
    <row r="83" customHeight="1" spans="1:15">
      <c r="A83" s="17" t="s">
        <v>229</v>
      </c>
      <c r="B83" s="18"/>
      <c r="C83" s="18" t="s">
        <v>18</v>
      </c>
      <c r="D83" s="18">
        <v>4</v>
      </c>
      <c r="E83" s="18" t="s">
        <v>230</v>
      </c>
      <c r="F83" s="18"/>
      <c r="G83" s="18" t="s">
        <v>209</v>
      </c>
      <c r="H83" s="18" t="s">
        <v>41</v>
      </c>
      <c r="I83" s="18">
        <v>1080</v>
      </c>
      <c r="J83" s="18">
        <v>24</v>
      </c>
      <c r="K83" s="18">
        <v>10000</v>
      </c>
      <c r="L83" s="18">
        <v>22</v>
      </c>
      <c r="M83" s="18">
        <v>1850</v>
      </c>
      <c r="N83" s="18">
        <v>57</v>
      </c>
      <c r="O83" s="35">
        <v>43086</v>
      </c>
    </row>
    <row r="84" customHeight="1" spans="1:15">
      <c r="A84" s="17" t="s">
        <v>231</v>
      </c>
      <c r="B84" s="18" t="s">
        <v>232</v>
      </c>
      <c r="C84" s="18" t="s">
        <v>233</v>
      </c>
      <c r="D84" s="18">
        <v>1</v>
      </c>
      <c r="E84" s="18" t="s">
        <v>234</v>
      </c>
      <c r="F84" s="18"/>
      <c r="G84" s="18" t="s">
        <v>209</v>
      </c>
      <c r="H84" s="18" t="s">
        <v>235</v>
      </c>
      <c r="I84" s="18">
        <v>1800</v>
      </c>
      <c r="J84" s="18">
        <v>36</v>
      </c>
      <c r="K84" s="18">
        <v>26000</v>
      </c>
      <c r="L84" s="18">
        <v>60</v>
      </c>
      <c r="M84" s="18">
        <v>5100</v>
      </c>
      <c r="N84" s="18">
        <v>133</v>
      </c>
      <c r="O84" s="35">
        <v>43086</v>
      </c>
    </row>
    <row r="85" customHeight="1" spans="1:15">
      <c r="A85" s="17" t="s">
        <v>236</v>
      </c>
      <c r="B85" s="18"/>
      <c r="C85" s="18" t="s">
        <v>233</v>
      </c>
      <c r="D85" s="18">
        <v>2</v>
      </c>
      <c r="E85" s="18" t="s">
        <v>237</v>
      </c>
      <c r="F85" s="18"/>
      <c r="G85" s="18" t="s">
        <v>209</v>
      </c>
      <c r="H85" s="18" t="s">
        <v>228</v>
      </c>
      <c r="I85" s="18">
        <v>1800</v>
      </c>
      <c r="J85" s="18">
        <v>36</v>
      </c>
      <c r="K85" s="18">
        <v>26000</v>
      </c>
      <c r="L85" s="18">
        <v>60</v>
      </c>
      <c r="M85" s="18">
        <v>5100</v>
      </c>
      <c r="N85" s="18">
        <v>133</v>
      </c>
      <c r="O85" s="35">
        <v>43086</v>
      </c>
    </row>
    <row r="86" customHeight="1" spans="1:15">
      <c r="A86" s="17" t="s">
        <v>238</v>
      </c>
      <c r="B86" s="18"/>
      <c r="C86" s="18" t="s">
        <v>239</v>
      </c>
      <c r="D86" s="18">
        <v>1</v>
      </c>
      <c r="E86" s="18" t="s">
        <v>240</v>
      </c>
      <c r="F86" s="18"/>
      <c r="G86" s="18" t="s">
        <v>209</v>
      </c>
      <c r="H86" s="18" t="s">
        <v>235</v>
      </c>
      <c r="I86" s="18"/>
      <c r="J86" s="18"/>
      <c r="K86" s="18">
        <v>6200</v>
      </c>
      <c r="L86" s="18">
        <v>20</v>
      </c>
      <c r="M86" s="18">
        <v>1200</v>
      </c>
      <c r="N86" s="18"/>
      <c r="O86" s="35">
        <v>43086</v>
      </c>
    </row>
    <row r="87" customHeight="1" spans="1:15">
      <c r="A87" s="17" t="s">
        <v>241</v>
      </c>
      <c r="B87" s="18" t="s">
        <v>242</v>
      </c>
      <c r="C87" s="18" t="s">
        <v>18</v>
      </c>
      <c r="D87" s="18">
        <v>1</v>
      </c>
      <c r="E87" s="18" t="s">
        <v>243</v>
      </c>
      <c r="F87" s="18"/>
      <c r="G87" s="18" t="s">
        <v>244</v>
      </c>
      <c r="H87" s="18" t="s">
        <v>245</v>
      </c>
      <c r="I87" s="18">
        <v>1620</v>
      </c>
      <c r="J87" s="18">
        <v>36</v>
      </c>
      <c r="K87" s="18">
        <v>10773</v>
      </c>
      <c r="L87" s="18">
        <v>50</v>
      </c>
      <c r="M87" s="18">
        <v>12154.6</v>
      </c>
      <c r="N87" s="18">
        <v>90</v>
      </c>
      <c r="O87" s="43">
        <v>43099</v>
      </c>
    </row>
    <row r="88" customHeight="1" spans="1:15">
      <c r="A88" s="17" t="s">
        <v>246</v>
      </c>
      <c r="B88" s="18"/>
      <c r="C88" s="18" t="s">
        <v>35</v>
      </c>
      <c r="D88" s="18">
        <v>1</v>
      </c>
      <c r="E88" s="18" t="s">
        <v>247</v>
      </c>
      <c r="F88" s="18"/>
      <c r="G88" s="18" t="s">
        <v>244</v>
      </c>
      <c r="H88" s="18" t="s">
        <v>248</v>
      </c>
      <c r="I88" s="18">
        <v>1500</v>
      </c>
      <c r="J88" s="18">
        <v>30</v>
      </c>
      <c r="K88" s="18">
        <v>22979</v>
      </c>
      <c r="L88" s="18">
        <v>60</v>
      </c>
      <c r="M88" s="18">
        <v>16595.8</v>
      </c>
      <c r="N88" s="18">
        <v>115</v>
      </c>
      <c r="O88" s="43">
        <v>43099</v>
      </c>
    </row>
    <row r="89" customHeight="1" spans="1:15">
      <c r="A89" s="17" t="s">
        <v>249</v>
      </c>
      <c r="B89" s="18"/>
      <c r="C89" s="18" t="s">
        <v>144</v>
      </c>
      <c r="D89" s="18">
        <v>1</v>
      </c>
      <c r="E89" s="18" t="s">
        <v>250</v>
      </c>
      <c r="F89" s="18"/>
      <c r="G89" s="18" t="s">
        <v>244</v>
      </c>
      <c r="H89" s="18" t="s">
        <v>248</v>
      </c>
      <c r="I89" s="18">
        <v>2400</v>
      </c>
      <c r="J89" s="18">
        <v>48</v>
      </c>
      <c r="K89" s="18">
        <v>32905</v>
      </c>
      <c r="L89" s="18">
        <v>85</v>
      </c>
      <c r="M89" s="18">
        <v>23581</v>
      </c>
      <c r="N89" s="18">
        <v>200</v>
      </c>
      <c r="O89" s="43">
        <v>43070</v>
      </c>
    </row>
    <row r="90" customHeight="1" spans="1:15">
      <c r="A90" s="17" t="s">
        <v>251</v>
      </c>
      <c r="B90" s="18"/>
      <c r="C90" s="18"/>
      <c r="D90" s="18">
        <v>2</v>
      </c>
      <c r="E90" s="18" t="s">
        <v>252</v>
      </c>
      <c r="F90" s="18"/>
      <c r="G90" s="18" t="s">
        <v>244</v>
      </c>
      <c r="H90" s="18" t="s">
        <v>248</v>
      </c>
      <c r="I90" s="18">
        <v>3000</v>
      </c>
      <c r="J90" s="18">
        <v>60</v>
      </c>
      <c r="K90" s="18">
        <v>60000</v>
      </c>
      <c r="L90" s="18">
        <v>150</v>
      </c>
      <c r="M90" s="18">
        <v>42000</v>
      </c>
      <c r="N90" s="18">
        <v>215</v>
      </c>
      <c r="O90" s="43">
        <v>43071</v>
      </c>
    </row>
    <row r="91" customHeight="1" spans="1:15">
      <c r="A91" s="17" t="s">
        <v>253</v>
      </c>
      <c r="B91" s="40" t="s">
        <v>254</v>
      </c>
      <c r="C91" s="40" t="s">
        <v>18</v>
      </c>
      <c r="D91" s="40">
        <v>1</v>
      </c>
      <c r="E91" s="40" t="s">
        <v>255</v>
      </c>
      <c r="F91" s="40"/>
      <c r="G91" s="40" t="s">
        <v>256</v>
      </c>
      <c r="H91" s="40" t="s">
        <v>257</v>
      </c>
      <c r="I91" s="45">
        <f>K91/7.96</f>
        <v>270.100502512563</v>
      </c>
      <c r="J91" s="45">
        <f t="shared" ref="J91:J98" si="6">I91/45</f>
        <v>6.00223338916806</v>
      </c>
      <c r="K91" s="40">
        <v>2150</v>
      </c>
      <c r="L91" s="40">
        <v>5</v>
      </c>
      <c r="M91" s="46">
        <f t="shared" ref="M91:M98" si="7">K91*1600/10000</f>
        <v>344</v>
      </c>
      <c r="N91" s="40">
        <v>13</v>
      </c>
      <c r="O91" s="35">
        <v>43086</v>
      </c>
    </row>
    <row r="92" customHeight="1" spans="1:15">
      <c r="A92" s="17" t="s">
        <v>258</v>
      </c>
      <c r="B92" s="40"/>
      <c r="C92" s="40"/>
      <c r="D92" s="40">
        <v>2</v>
      </c>
      <c r="E92" s="40" t="s">
        <v>259</v>
      </c>
      <c r="F92" s="40"/>
      <c r="G92" s="40" t="s">
        <v>256</v>
      </c>
      <c r="H92" s="40" t="s">
        <v>260</v>
      </c>
      <c r="I92" s="45">
        <v>135</v>
      </c>
      <c r="J92" s="45">
        <f t="shared" si="6"/>
        <v>3</v>
      </c>
      <c r="K92" s="40">
        <v>2000</v>
      </c>
      <c r="L92" s="40">
        <v>10</v>
      </c>
      <c r="M92" s="46">
        <f t="shared" si="7"/>
        <v>320</v>
      </c>
      <c r="N92" s="40">
        <v>14</v>
      </c>
      <c r="O92" s="35">
        <v>43086</v>
      </c>
    </row>
    <row r="93" customHeight="1" spans="1:15">
      <c r="A93" s="17" t="s">
        <v>261</v>
      </c>
      <c r="B93" s="40"/>
      <c r="C93" s="40"/>
      <c r="D93" s="40">
        <v>3</v>
      </c>
      <c r="E93" s="40" t="s">
        <v>262</v>
      </c>
      <c r="F93" s="40"/>
      <c r="G93" s="40" t="s">
        <v>256</v>
      </c>
      <c r="H93" s="40" t="s">
        <v>263</v>
      </c>
      <c r="I93" s="45">
        <v>45</v>
      </c>
      <c r="J93" s="45">
        <f t="shared" si="6"/>
        <v>1</v>
      </c>
      <c r="K93" s="40">
        <v>500</v>
      </c>
      <c r="L93" s="40">
        <v>5</v>
      </c>
      <c r="M93" s="46">
        <f t="shared" si="7"/>
        <v>80</v>
      </c>
      <c r="N93" s="40">
        <v>3</v>
      </c>
      <c r="O93" s="35">
        <v>43086</v>
      </c>
    </row>
    <row r="94" customHeight="1" spans="1:15">
      <c r="A94" s="17" t="s">
        <v>264</v>
      </c>
      <c r="B94" s="40"/>
      <c r="C94" s="40"/>
      <c r="D94" s="40">
        <v>4</v>
      </c>
      <c r="E94" s="40" t="s">
        <v>265</v>
      </c>
      <c r="F94" s="40"/>
      <c r="G94" s="40" t="s">
        <v>256</v>
      </c>
      <c r="H94" s="40" t="s">
        <v>266</v>
      </c>
      <c r="I94" s="45">
        <v>180</v>
      </c>
      <c r="J94" s="45">
        <f t="shared" si="6"/>
        <v>4</v>
      </c>
      <c r="K94" s="40">
        <v>2000</v>
      </c>
      <c r="L94" s="40">
        <v>15</v>
      </c>
      <c r="M94" s="46">
        <f t="shared" si="7"/>
        <v>320</v>
      </c>
      <c r="N94" s="40">
        <v>15</v>
      </c>
      <c r="O94" s="35">
        <v>43086</v>
      </c>
    </row>
    <row r="95" customHeight="1" spans="1:15">
      <c r="A95" s="17" t="s">
        <v>267</v>
      </c>
      <c r="B95" s="40"/>
      <c r="C95" s="40"/>
      <c r="D95" s="40">
        <v>5</v>
      </c>
      <c r="E95" s="41" t="s">
        <v>268</v>
      </c>
      <c r="F95" s="41"/>
      <c r="G95" s="40" t="s">
        <v>256</v>
      </c>
      <c r="H95" s="40" t="s">
        <v>269</v>
      </c>
      <c r="I95" s="45">
        <v>450</v>
      </c>
      <c r="J95" s="45">
        <f t="shared" si="6"/>
        <v>10</v>
      </c>
      <c r="K95" s="40">
        <v>5098</v>
      </c>
      <c r="L95" s="40">
        <v>10</v>
      </c>
      <c r="M95" s="46">
        <f t="shared" si="7"/>
        <v>815.68</v>
      </c>
      <c r="N95" s="40">
        <v>23</v>
      </c>
      <c r="O95" s="35">
        <v>43086</v>
      </c>
    </row>
    <row r="96" customHeight="1" spans="1:15">
      <c r="A96" s="17" t="s">
        <v>270</v>
      </c>
      <c r="B96" s="40"/>
      <c r="C96" s="40"/>
      <c r="D96" s="40">
        <v>6</v>
      </c>
      <c r="E96" s="40" t="s">
        <v>271</v>
      </c>
      <c r="F96" s="40"/>
      <c r="G96" s="40" t="s">
        <v>256</v>
      </c>
      <c r="H96" s="40" t="s">
        <v>272</v>
      </c>
      <c r="I96" s="45">
        <v>450</v>
      </c>
      <c r="J96" s="45">
        <f t="shared" si="6"/>
        <v>10</v>
      </c>
      <c r="K96" s="40">
        <v>3433</v>
      </c>
      <c r="L96" s="40"/>
      <c r="M96" s="46">
        <f t="shared" si="7"/>
        <v>549.28</v>
      </c>
      <c r="N96" s="40">
        <v>10</v>
      </c>
      <c r="O96" s="35">
        <v>43086</v>
      </c>
    </row>
    <row r="97" customHeight="1" spans="1:15">
      <c r="A97" s="17" t="s">
        <v>273</v>
      </c>
      <c r="B97" s="40"/>
      <c r="C97" s="40"/>
      <c r="D97" s="40">
        <v>7</v>
      </c>
      <c r="E97" s="40" t="s">
        <v>274</v>
      </c>
      <c r="F97" s="40"/>
      <c r="G97" s="40" t="s">
        <v>256</v>
      </c>
      <c r="H97" s="40" t="s">
        <v>275</v>
      </c>
      <c r="I97" s="45">
        <v>45</v>
      </c>
      <c r="J97" s="45">
        <f t="shared" si="6"/>
        <v>1</v>
      </c>
      <c r="K97" s="40">
        <v>1214</v>
      </c>
      <c r="L97" s="40">
        <v>10</v>
      </c>
      <c r="M97" s="46">
        <f t="shared" si="7"/>
        <v>194.24</v>
      </c>
      <c r="N97" s="40">
        <v>2</v>
      </c>
      <c r="O97" s="35">
        <v>43086</v>
      </c>
    </row>
    <row r="98" customHeight="1" spans="1:15">
      <c r="A98" s="17" t="s">
        <v>276</v>
      </c>
      <c r="B98" s="40"/>
      <c r="C98" s="40"/>
      <c r="D98" s="40">
        <v>8</v>
      </c>
      <c r="E98" s="40" t="s">
        <v>277</v>
      </c>
      <c r="F98" s="40"/>
      <c r="G98" s="40" t="s">
        <v>256</v>
      </c>
      <c r="H98" s="40" t="s">
        <v>278</v>
      </c>
      <c r="I98" s="45">
        <v>135</v>
      </c>
      <c r="J98" s="45">
        <f t="shared" si="6"/>
        <v>3</v>
      </c>
      <c r="K98" s="40">
        <v>1895</v>
      </c>
      <c r="L98" s="40">
        <v>6</v>
      </c>
      <c r="M98" s="46">
        <f t="shared" si="7"/>
        <v>303.2</v>
      </c>
      <c r="N98" s="40">
        <v>8</v>
      </c>
      <c r="O98" s="35">
        <v>43086</v>
      </c>
    </row>
    <row r="99" customHeight="1" spans="1:15">
      <c r="A99" s="17" t="s">
        <v>279</v>
      </c>
      <c r="B99" s="40" t="s">
        <v>280</v>
      </c>
      <c r="C99" s="40" t="s">
        <v>18</v>
      </c>
      <c r="D99" s="40">
        <v>1</v>
      </c>
      <c r="E99" s="40" t="s">
        <v>281</v>
      </c>
      <c r="F99" s="40"/>
      <c r="G99" s="40" t="s">
        <v>256</v>
      </c>
      <c r="H99" s="40" t="s">
        <v>282</v>
      </c>
      <c r="I99" s="40">
        <v>1620</v>
      </c>
      <c r="J99" s="40">
        <v>36</v>
      </c>
      <c r="K99" s="40">
        <v>10773</v>
      </c>
      <c r="L99" s="40">
        <v>50</v>
      </c>
      <c r="M99" s="46">
        <v>3000</v>
      </c>
      <c r="N99" s="40">
        <v>168</v>
      </c>
      <c r="O99" s="35">
        <v>43086</v>
      </c>
    </row>
    <row r="100" customHeight="1" spans="1:15">
      <c r="A100" s="17" t="s">
        <v>283</v>
      </c>
      <c r="B100" s="40"/>
      <c r="C100" s="40"/>
      <c r="D100" s="40">
        <v>2</v>
      </c>
      <c r="E100" s="40" t="s">
        <v>284</v>
      </c>
      <c r="F100" s="40"/>
      <c r="G100" s="40" t="s">
        <v>256</v>
      </c>
      <c r="H100" s="40" t="s">
        <v>285</v>
      </c>
      <c r="I100" s="40">
        <v>1620</v>
      </c>
      <c r="J100" s="40">
        <v>36</v>
      </c>
      <c r="K100" s="40">
        <v>10773</v>
      </c>
      <c r="L100" s="40">
        <v>40</v>
      </c>
      <c r="M100" s="46">
        <v>2900</v>
      </c>
      <c r="N100" s="40"/>
      <c r="O100" s="35">
        <v>43086</v>
      </c>
    </row>
    <row r="101" customHeight="1" spans="1:15">
      <c r="A101" s="17" t="s">
        <v>286</v>
      </c>
      <c r="B101" s="40"/>
      <c r="C101" s="40" t="s">
        <v>35</v>
      </c>
      <c r="D101" s="40">
        <v>1</v>
      </c>
      <c r="E101" s="40" t="s">
        <v>287</v>
      </c>
      <c r="F101" s="40"/>
      <c r="G101" s="40" t="s">
        <v>256</v>
      </c>
      <c r="H101" s="40" t="s">
        <v>288</v>
      </c>
      <c r="I101" s="40">
        <v>1500</v>
      </c>
      <c r="J101" s="40">
        <v>30</v>
      </c>
      <c r="K101" s="40">
        <v>14201</v>
      </c>
      <c r="L101" s="40">
        <v>55</v>
      </c>
      <c r="M101" s="46">
        <v>5000</v>
      </c>
      <c r="N101" s="40">
        <v>130</v>
      </c>
      <c r="O101" s="35">
        <v>43086</v>
      </c>
    </row>
    <row r="102" customHeight="1" spans="1:15">
      <c r="A102" s="17" t="s">
        <v>289</v>
      </c>
      <c r="B102" s="40"/>
      <c r="C102" s="40" t="s">
        <v>144</v>
      </c>
      <c r="D102" s="40">
        <v>1</v>
      </c>
      <c r="E102" s="40" t="s">
        <v>290</v>
      </c>
      <c r="F102" s="40"/>
      <c r="G102" s="40" t="s">
        <v>256</v>
      </c>
      <c r="H102" s="40" t="s">
        <v>291</v>
      </c>
      <c r="I102" s="40">
        <v>2400</v>
      </c>
      <c r="J102" s="40">
        <v>48</v>
      </c>
      <c r="K102" s="40">
        <v>32015</v>
      </c>
      <c r="L102" s="40">
        <v>90</v>
      </c>
      <c r="M102" s="45">
        <v>15000</v>
      </c>
      <c r="N102" s="40">
        <v>46</v>
      </c>
      <c r="O102" s="35">
        <v>43086</v>
      </c>
    </row>
    <row r="103" customHeight="1" spans="1:15">
      <c r="A103" s="17" t="s">
        <v>292</v>
      </c>
      <c r="B103" s="18" t="s">
        <v>293</v>
      </c>
      <c r="C103" s="18" t="s">
        <v>18</v>
      </c>
      <c r="D103" s="18">
        <v>1</v>
      </c>
      <c r="E103" s="18" t="s">
        <v>294</v>
      </c>
      <c r="F103" s="18"/>
      <c r="G103" s="18" t="s">
        <v>295</v>
      </c>
      <c r="H103" s="18" t="s">
        <v>296</v>
      </c>
      <c r="I103" s="18">
        <v>945</v>
      </c>
      <c r="J103" s="18">
        <v>21</v>
      </c>
      <c r="K103" s="18">
        <v>5843</v>
      </c>
      <c r="L103" s="18"/>
      <c r="M103" s="18">
        <v>1018</v>
      </c>
      <c r="N103" s="18">
        <v>55</v>
      </c>
      <c r="O103" s="35">
        <v>43086</v>
      </c>
    </row>
    <row r="104" customHeight="1" spans="1:15">
      <c r="A104" s="17" t="s">
        <v>297</v>
      </c>
      <c r="B104" s="18"/>
      <c r="C104" s="18" t="s">
        <v>35</v>
      </c>
      <c r="D104" s="18">
        <v>1</v>
      </c>
      <c r="E104" s="18" t="s">
        <v>84</v>
      </c>
      <c r="F104" s="18"/>
      <c r="G104" s="18" t="s">
        <v>295</v>
      </c>
      <c r="H104" s="18" t="s">
        <v>296</v>
      </c>
      <c r="I104" s="18">
        <v>650</v>
      </c>
      <c r="J104" s="18">
        <v>13</v>
      </c>
      <c r="K104" s="18">
        <v>6068</v>
      </c>
      <c r="L104" s="18"/>
      <c r="M104" s="18">
        <v>1050</v>
      </c>
      <c r="N104" s="18"/>
      <c r="O104" s="35">
        <v>43086</v>
      </c>
    </row>
    <row r="105" customHeight="1" spans="1:15">
      <c r="A105" s="17" t="s">
        <v>298</v>
      </c>
      <c r="B105" s="18" t="s">
        <v>108</v>
      </c>
      <c r="C105" s="18" t="s">
        <v>18</v>
      </c>
      <c r="D105" s="18">
        <v>1</v>
      </c>
      <c r="E105" s="18" t="s">
        <v>18</v>
      </c>
      <c r="F105" s="18"/>
      <c r="G105" s="18" t="s">
        <v>295</v>
      </c>
      <c r="H105" s="18" t="s">
        <v>295</v>
      </c>
      <c r="I105" s="18">
        <v>1620</v>
      </c>
      <c r="J105" s="18">
        <v>36</v>
      </c>
      <c r="K105" s="18">
        <v>10773</v>
      </c>
      <c r="L105" s="18">
        <v>48.6</v>
      </c>
      <c r="M105" s="18">
        <v>2308.2</v>
      </c>
      <c r="N105" s="18">
        <v>85</v>
      </c>
      <c r="O105" s="35">
        <v>43086</v>
      </c>
    </row>
    <row r="106" customHeight="1" spans="1:15">
      <c r="A106" s="17" t="s">
        <v>299</v>
      </c>
      <c r="B106" s="18"/>
      <c r="C106" s="18"/>
      <c r="D106" s="18">
        <v>2</v>
      </c>
      <c r="E106" s="18" t="s">
        <v>18</v>
      </c>
      <c r="F106" s="18"/>
      <c r="G106" s="18" t="s">
        <v>295</v>
      </c>
      <c r="H106" s="18" t="s">
        <v>295</v>
      </c>
      <c r="I106" s="18">
        <v>1620</v>
      </c>
      <c r="J106" s="18">
        <v>36</v>
      </c>
      <c r="K106" s="18">
        <v>10773</v>
      </c>
      <c r="L106" s="18">
        <v>48.6</v>
      </c>
      <c r="M106" s="18">
        <v>2308.2</v>
      </c>
      <c r="N106" s="18">
        <v>85</v>
      </c>
      <c r="O106" s="35">
        <v>43086</v>
      </c>
    </row>
    <row r="107" customHeight="1" spans="1:15">
      <c r="A107" s="17" t="s">
        <v>300</v>
      </c>
      <c r="B107" s="18" t="s">
        <v>301</v>
      </c>
      <c r="C107" s="18" t="s">
        <v>18</v>
      </c>
      <c r="D107" s="18">
        <v>1</v>
      </c>
      <c r="E107" s="18" t="s">
        <v>302</v>
      </c>
      <c r="F107" s="18"/>
      <c r="G107" s="18" t="s">
        <v>303</v>
      </c>
      <c r="H107" s="18" t="s">
        <v>304</v>
      </c>
      <c r="I107" s="18"/>
      <c r="J107" s="18"/>
      <c r="K107" s="18">
        <v>2000</v>
      </c>
      <c r="L107" s="18"/>
      <c r="M107" s="18">
        <v>460</v>
      </c>
      <c r="N107" s="18"/>
      <c r="O107" s="35">
        <v>42995</v>
      </c>
    </row>
    <row r="108" customHeight="1" spans="1:15">
      <c r="A108" s="17" t="s">
        <v>305</v>
      </c>
      <c r="B108" s="18"/>
      <c r="C108" s="18"/>
      <c r="D108" s="18">
        <v>2</v>
      </c>
      <c r="E108" s="18" t="s">
        <v>306</v>
      </c>
      <c r="F108" s="18"/>
      <c r="G108" s="18" t="s">
        <v>303</v>
      </c>
      <c r="H108" s="18" t="s">
        <v>307</v>
      </c>
      <c r="I108" s="18">
        <f t="shared" ref="I108:I109" si="8">J108*45</f>
        <v>270</v>
      </c>
      <c r="J108" s="18">
        <v>6</v>
      </c>
      <c r="K108" s="18">
        <v>2000</v>
      </c>
      <c r="L108" s="18"/>
      <c r="M108" s="18">
        <v>460</v>
      </c>
      <c r="N108" s="18"/>
      <c r="O108" s="35">
        <v>42995</v>
      </c>
    </row>
    <row r="109" customHeight="1" spans="1:15">
      <c r="A109" s="17" t="s">
        <v>308</v>
      </c>
      <c r="B109" s="18"/>
      <c r="C109" s="18"/>
      <c r="D109" s="18">
        <v>3</v>
      </c>
      <c r="E109" s="18" t="s">
        <v>309</v>
      </c>
      <c r="F109" s="18"/>
      <c r="G109" s="18" t="s">
        <v>303</v>
      </c>
      <c r="H109" s="18" t="s">
        <v>310</v>
      </c>
      <c r="I109" s="18">
        <f t="shared" si="8"/>
        <v>225</v>
      </c>
      <c r="J109" s="18">
        <v>5</v>
      </c>
      <c r="K109" s="18">
        <v>2000</v>
      </c>
      <c r="L109" s="18"/>
      <c r="M109" s="18">
        <v>460</v>
      </c>
      <c r="N109" s="18"/>
      <c r="O109" s="35">
        <v>42995</v>
      </c>
    </row>
    <row r="110" customHeight="1" spans="1:15">
      <c r="A110" s="17" t="s">
        <v>311</v>
      </c>
      <c r="B110" s="18"/>
      <c r="C110" s="18"/>
      <c r="D110" s="18">
        <v>4</v>
      </c>
      <c r="E110" s="18" t="s">
        <v>312</v>
      </c>
      <c r="F110" s="18"/>
      <c r="G110" s="18" t="s">
        <v>303</v>
      </c>
      <c r="H110" s="18" t="s">
        <v>313</v>
      </c>
      <c r="I110" s="18"/>
      <c r="J110" s="18"/>
      <c r="K110" s="18">
        <v>2000</v>
      </c>
      <c r="L110" s="18"/>
      <c r="M110" s="18">
        <v>460</v>
      </c>
      <c r="N110" s="18"/>
      <c r="O110" s="35">
        <v>42995</v>
      </c>
    </row>
    <row r="111" customHeight="1" spans="1:15">
      <c r="A111" s="17" t="s">
        <v>314</v>
      </c>
      <c r="B111" s="18"/>
      <c r="C111" s="18"/>
      <c r="D111" s="18">
        <v>5</v>
      </c>
      <c r="E111" s="18" t="s">
        <v>315</v>
      </c>
      <c r="F111" s="18"/>
      <c r="G111" s="18" t="s">
        <v>303</v>
      </c>
      <c r="H111" s="18" t="s">
        <v>316</v>
      </c>
      <c r="I111" s="18"/>
      <c r="J111" s="18"/>
      <c r="K111" s="18">
        <v>2000</v>
      </c>
      <c r="L111" s="18"/>
      <c r="M111" s="18">
        <v>460</v>
      </c>
      <c r="N111" s="18"/>
      <c r="O111" s="35">
        <v>42995</v>
      </c>
    </row>
    <row r="112" customHeight="1" spans="1:15">
      <c r="A112" s="17" t="s">
        <v>317</v>
      </c>
      <c r="B112" s="18"/>
      <c r="C112" s="18"/>
      <c r="D112" s="18">
        <v>6</v>
      </c>
      <c r="E112" s="18" t="s">
        <v>318</v>
      </c>
      <c r="F112" s="18"/>
      <c r="G112" s="18" t="s">
        <v>303</v>
      </c>
      <c r="H112" s="18" t="s">
        <v>319</v>
      </c>
      <c r="I112" s="18">
        <f t="shared" ref="I112:I116" si="9">J112*45</f>
        <v>180</v>
      </c>
      <c r="J112" s="18">
        <v>4</v>
      </c>
      <c r="K112" s="18">
        <v>2000</v>
      </c>
      <c r="L112" s="18"/>
      <c r="M112" s="18">
        <v>460</v>
      </c>
      <c r="N112" s="18"/>
      <c r="O112" s="35">
        <v>42995</v>
      </c>
    </row>
    <row r="113" customHeight="1" spans="1:15">
      <c r="A113" s="17" t="s">
        <v>320</v>
      </c>
      <c r="B113" s="18"/>
      <c r="C113" s="18"/>
      <c r="D113" s="18">
        <v>7</v>
      </c>
      <c r="E113" s="18" t="s">
        <v>321</v>
      </c>
      <c r="F113" s="18"/>
      <c r="G113" s="18" t="s">
        <v>303</v>
      </c>
      <c r="H113" s="18" t="s">
        <v>322</v>
      </c>
      <c r="I113" s="18">
        <f t="shared" si="9"/>
        <v>180</v>
      </c>
      <c r="J113" s="18">
        <v>4</v>
      </c>
      <c r="K113" s="18">
        <v>1500</v>
      </c>
      <c r="L113" s="18"/>
      <c r="M113" s="18">
        <v>345</v>
      </c>
      <c r="N113" s="18"/>
      <c r="O113" s="35">
        <v>42995</v>
      </c>
    </row>
    <row r="114" customHeight="1" spans="1:15">
      <c r="A114" s="17" t="s">
        <v>323</v>
      </c>
      <c r="B114" s="18"/>
      <c r="C114" s="18"/>
      <c r="D114" s="18">
        <v>8</v>
      </c>
      <c r="E114" s="18" t="s">
        <v>324</v>
      </c>
      <c r="F114" s="18"/>
      <c r="G114" s="18" t="s">
        <v>303</v>
      </c>
      <c r="H114" s="18" t="s">
        <v>325</v>
      </c>
      <c r="I114" s="18">
        <f t="shared" si="9"/>
        <v>270</v>
      </c>
      <c r="J114" s="18">
        <v>6</v>
      </c>
      <c r="K114" s="18">
        <v>2000</v>
      </c>
      <c r="L114" s="18">
        <v>3</v>
      </c>
      <c r="M114" s="18">
        <v>460</v>
      </c>
      <c r="N114" s="18"/>
      <c r="O114" s="35">
        <v>42995</v>
      </c>
    </row>
    <row r="115" customHeight="1" spans="1:15">
      <c r="A115" s="17" t="s">
        <v>326</v>
      </c>
      <c r="B115" s="18"/>
      <c r="C115" s="18"/>
      <c r="D115" s="18">
        <v>9</v>
      </c>
      <c r="E115" s="18" t="s">
        <v>327</v>
      </c>
      <c r="F115" s="18"/>
      <c r="G115" s="18" t="s">
        <v>303</v>
      </c>
      <c r="H115" s="18" t="s">
        <v>328</v>
      </c>
      <c r="I115" s="18">
        <f t="shared" si="9"/>
        <v>360</v>
      </c>
      <c r="J115" s="18">
        <v>8</v>
      </c>
      <c r="K115" s="18">
        <v>2000</v>
      </c>
      <c r="L115" s="18"/>
      <c r="M115" s="18">
        <v>460</v>
      </c>
      <c r="N115" s="18"/>
      <c r="O115" s="35">
        <v>42995</v>
      </c>
    </row>
    <row r="116" customHeight="1" spans="1:15">
      <c r="A116" s="17" t="s">
        <v>329</v>
      </c>
      <c r="B116" s="18"/>
      <c r="C116" s="18"/>
      <c r="D116" s="18">
        <v>10</v>
      </c>
      <c r="E116" s="18" t="s">
        <v>330</v>
      </c>
      <c r="F116" s="18"/>
      <c r="G116" s="18" t="s">
        <v>303</v>
      </c>
      <c r="H116" s="18" t="s">
        <v>331</v>
      </c>
      <c r="I116" s="18">
        <f t="shared" si="9"/>
        <v>135</v>
      </c>
      <c r="J116" s="18">
        <v>3</v>
      </c>
      <c r="K116" s="18">
        <v>1500</v>
      </c>
      <c r="L116" s="18"/>
      <c r="M116" s="18">
        <v>345</v>
      </c>
      <c r="N116" s="18"/>
      <c r="O116" s="35">
        <v>42995</v>
      </c>
    </row>
    <row r="117" customHeight="1" spans="1:15">
      <c r="A117" s="17" t="s">
        <v>332</v>
      </c>
      <c r="B117" s="18"/>
      <c r="C117" s="18" t="s">
        <v>35</v>
      </c>
      <c r="D117" s="18">
        <v>1</v>
      </c>
      <c r="E117" s="18" t="s">
        <v>333</v>
      </c>
      <c r="F117" s="18"/>
      <c r="G117" s="18" t="s">
        <v>303</v>
      </c>
      <c r="H117" s="18" t="s">
        <v>334</v>
      </c>
      <c r="I117" s="18"/>
      <c r="J117" s="18"/>
      <c r="K117" s="18">
        <v>2000</v>
      </c>
      <c r="L117" s="18"/>
      <c r="M117" s="18">
        <v>460</v>
      </c>
      <c r="N117" s="18"/>
      <c r="O117" s="35">
        <v>42995</v>
      </c>
    </row>
    <row r="118" customHeight="1" spans="1:15">
      <c r="A118" s="17" t="s">
        <v>335</v>
      </c>
      <c r="B118" s="18" t="s">
        <v>108</v>
      </c>
      <c r="C118" s="18" t="s">
        <v>18</v>
      </c>
      <c r="D118" s="18">
        <v>1</v>
      </c>
      <c r="E118" s="18" t="s">
        <v>336</v>
      </c>
      <c r="F118" s="18"/>
      <c r="G118" s="18" t="s">
        <v>303</v>
      </c>
      <c r="H118" s="18" t="s">
        <v>337</v>
      </c>
      <c r="I118" s="18">
        <f>J118*45</f>
        <v>1080</v>
      </c>
      <c r="J118" s="18">
        <v>24</v>
      </c>
      <c r="K118" s="18">
        <v>20000</v>
      </c>
      <c r="L118" s="18">
        <v>50</v>
      </c>
      <c r="M118" s="18">
        <v>6900</v>
      </c>
      <c r="N118" s="18">
        <v>81</v>
      </c>
      <c r="O118" s="35">
        <v>42995</v>
      </c>
    </row>
    <row r="119" customHeight="1" spans="1:15">
      <c r="A119" s="17" t="s">
        <v>338</v>
      </c>
      <c r="B119" s="18"/>
      <c r="C119" s="18"/>
      <c r="D119" s="18">
        <v>2</v>
      </c>
      <c r="E119" s="18" t="s">
        <v>339</v>
      </c>
      <c r="F119" s="18"/>
      <c r="G119" s="18" t="s">
        <v>303</v>
      </c>
      <c r="H119" s="18" t="s">
        <v>340</v>
      </c>
      <c r="I119" s="18">
        <f>J119*45</f>
        <v>1620</v>
      </c>
      <c r="J119" s="18">
        <v>36</v>
      </c>
      <c r="K119" s="18">
        <v>20000</v>
      </c>
      <c r="L119" s="18">
        <v>50</v>
      </c>
      <c r="M119" s="18">
        <v>5900</v>
      </c>
      <c r="N119" s="18">
        <v>85</v>
      </c>
      <c r="O119" s="35">
        <v>42995</v>
      </c>
    </row>
    <row r="120" customHeight="1" spans="1:15">
      <c r="A120" s="17" t="s">
        <v>341</v>
      </c>
      <c r="B120" s="23" t="s">
        <v>342</v>
      </c>
      <c r="C120" s="23" t="s">
        <v>18</v>
      </c>
      <c r="D120" s="23">
        <v>1</v>
      </c>
      <c r="E120" s="23" t="s">
        <v>343</v>
      </c>
      <c r="F120" s="23"/>
      <c r="G120" s="23" t="s">
        <v>344</v>
      </c>
      <c r="H120" s="23" t="s">
        <v>345</v>
      </c>
      <c r="I120" s="23">
        <f>36*45</f>
        <v>1620</v>
      </c>
      <c r="J120" s="23">
        <v>36</v>
      </c>
      <c r="K120" s="23">
        <v>11255</v>
      </c>
      <c r="L120" s="23">
        <v>48.51</v>
      </c>
      <c r="M120" s="23">
        <v>2251</v>
      </c>
      <c r="N120" s="23">
        <v>86</v>
      </c>
      <c r="O120" s="35">
        <v>43086</v>
      </c>
    </row>
    <row r="121" customHeight="1" spans="1:15">
      <c r="A121" s="17" t="s">
        <v>346</v>
      </c>
      <c r="B121" s="23"/>
      <c r="C121" s="23"/>
      <c r="D121" s="23">
        <v>2</v>
      </c>
      <c r="E121" s="23" t="s">
        <v>347</v>
      </c>
      <c r="F121" s="23"/>
      <c r="G121" s="23" t="s">
        <v>344</v>
      </c>
      <c r="H121" s="23" t="s">
        <v>348</v>
      </c>
      <c r="I121" s="23">
        <f>36*45</f>
        <v>1620</v>
      </c>
      <c r="J121" s="23">
        <v>36</v>
      </c>
      <c r="K121" s="23">
        <v>11255</v>
      </c>
      <c r="L121" s="23">
        <v>48.51</v>
      </c>
      <c r="M121" s="23">
        <v>2251</v>
      </c>
      <c r="N121" s="23">
        <v>86</v>
      </c>
      <c r="O121" s="35">
        <v>43086</v>
      </c>
    </row>
    <row r="122" customHeight="1" spans="1:15">
      <c r="A122" s="17" t="s">
        <v>349</v>
      </c>
      <c r="B122" s="23"/>
      <c r="C122" s="23"/>
      <c r="D122" s="23">
        <v>3</v>
      </c>
      <c r="E122" s="23" t="s">
        <v>350</v>
      </c>
      <c r="F122" s="23"/>
      <c r="G122" s="23" t="s">
        <v>344</v>
      </c>
      <c r="H122" s="23" t="s">
        <v>351</v>
      </c>
      <c r="I122" s="23">
        <f>18*45</f>
        <v>810</v>
      </c>
      <c r="J122" s="23">
        <v>18</v>
      </c>
      <c r="K122" s="23">
        <v>5763</v>
      </c>
      <c r="L122" s="23">
        <v>28.51</v>
      </c>
      <c r="M122" s="23">
        <v>1153</v>
      </c>
      <c r="N122" s="23">
        <v>43</v>
      </c>
      <c r="O122" s="35">
        <v>43086</v>
      </c>
    </row>
    <row r="123" customHeight="1" spans="1:15">
      <c r="A123" s="9">
        <v>9</v>
      </c>
      <c r="B123" s="23" t="s">
        <v>254</v>
      </c>
      <c r="C123" s="23" t="s">
        <v>144</v>
      </c>
      <c r="D123" s="23">
        <v>1</v>
      </c>
      <c r="E123" s="23" t="s">
        <v>352</v>
      </c>
      <c r="F123" s="23" t="s">
        <v>353</v>
      </c>
      <c r="G123" s="23" t="s">
        <v>354</v>
      </c>
      <c r="H123" s="23" t="s">
        <v>353</v>
      </c>
      <c r="I123" s="23">
        <v>600</v>
      </c>
      <c r="J123" s="23">
        <v>12</v>
      </c>
      <c r="K123" s="23">
        <v>33500</v>
      </c>
      <c r="L123" s="23"/>
      <c r="M123" s="23">
        <v>10000</v>
      </c>
      <c r="N123" s="23"/>
      <c r="O123" s="35">
        <v>43086</v>
      </c>
    </row>
    <row r="124" customHeight="1" spans="1:15">
      <c r="A124" s="9">
        <v>21</v>
      </c>
      <c r="B124" s="23" t="s">
        <v>280</v>
      </c>
      <c r="C124" s="23" t="s">
        <v>144</v>
      </c>
      <c r="D124" s="23">
        <v>1</v>
      </c>
      <c r="E124" s="23" t="s">
        <v>355</v>
      </c>
      <c r="F124" s="23" t="s">
        <v>356</v>
      </c>
      <c r="G124" s="23" t="s">
        <v>354</v>
      </c>
      <c r="H124" s="23" t="s">
        <v>356</v>
      </c>
      <c r="I124" s="23">
        <v>2400</v>
      </c>
      <c r="J124" s="23">
        <v>48</v>
      </c>
      <c r="K124" s="23">
        <v>50000</v>
      </c>
      <c r="L124" s="23">
        <v>150</v>
      </c>
      <c r="M124" s="23">
        <v>15000</v>
      </c>
      <c r="N124" s="23">
        <v>120</v>
      </c>
      <c r="O124" s="35">
        <v>43086</v>
      </c>
    </row>
    <row r="125" customHeight="1" spans="1:15">
      <c r="A125" s="9">
        <v>22</v>
      </c>
      <c r="B125" s="23"/>
      <c r="C125" s="23"/>
      <c r="D125" s="23">
        <v>2</v>
      </c>
      <c r="E125" s="23" t="s">
        <v>357</v>
      </c>
      <c r="F125" s="23" t="s">
        <v>358</v>
      </c>
      <c r="G125" s="23" t="s">
        <v>354</v>
      </c>
      <c r="H125" s="23" t="s">
        <v>358</v>
      </c>
      <c r="I125" s="23">
        <v>1500</v>
      </c>
      <c r="J125" s="23">
        <v>30</v>
      </c>
      <c r="K125" s="23">
        <v>20000</v>
      </c>
      <c r="L125" s="23">
        <v>100</v>
      </c>
      <c r="M125" s="23">
        <v>5000</v>
      </c>
      <c r="N125" s="23">
        <v>80</v>
      </c>
      <c r="O125" s="35">
        <v>43086</v>
      </c>
    </row>
    <row r="126" customHeight="1" spans="1:15">
      <c r="A126" s="42" t="s">
        <v>359</v>
      </c>
      <c r="B126" s="42"/>
      <c r="C126" s="42"/>
      <c r="D126" s="42"/>
      <c r="E126" s="42"/>
      <c r="F126" s="42"/>
      <c r="G126" s="42"/>
      <c r="H126" s="42"/>
      <c r="I126" s="47">
        <f>SUM(I6:I125)</f>
        <v>104315.100502513</v>
      </c>
      <c r="J126" s="47">
        <f t="shared" ref="J126:M126" si="10">SUM(J6:J125)</f>
        <v>2214.00223338917</v>
      </c>
      <c r="K126" s="47">
        <f t="shared" si="10"/>
        <v>1188701.5</v>
      </c>
      <c r="L126" s="47">
        <f t="shared" si="10"/>
        <v>3806.79</v>
      </c>
      <c r="M126" s="47">
        <f t="shared" si="10"/>
        <v>449404.69</v>
      </c>
      <c r="N126" s="47">
        <v>4680</v>
      </c>
      <c r="O126" s="35">
        <v>43086</v>
      </c>
    </row>
  </sheetData>
  <mergeCells count="84">
    <mergeCell ref="A1:O1"/>
    <mergeCell ref="A2:O2"/>
    <mergeCell ref="A3:E3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87:F87"/>
    <mergeCell ref="E88:F88"/>
    <mergeCell ref="E103:F103"/>
    <mergeCell ref="E104:F104"/>
    <mergeCell ref="E105:F105"/>
    <mergeCell ref="E106:F106"/>
    <mergeCell ref="E120:F120"/>
    <mergeCell ref="E121:F121"/>
    <mergeCell ref="E122:F122"/>
    <mergeCell ref="A126:H126"/>
    <mergeCell ref="A4:A5"/>
    <mergeCell ref="B4:B5"/>
    <mergeCell ref="B6:B8"/>
    <mergeCell ref="B9:B14"/>
    <mergeCell ref="B15:B21"/>
    <mergeCell ref="B29:B38"/>
    <mergeCell ref="B39:B40"/>
    <mergeCell ref="B41:B48"/>
    <mergeCell ref="B49:B54"/>
    <mergeCell ref="B55:B62"/>
    <mergeCell ref="B63:B64"/>
    <mergeCell ref="B65:B73"/>
    <mergeCell ref="B74:B75"/>
    <mergeCell ref="B77:B79"/>
    <mergeCell ref="B80:B83"/>
    <mergeCell ref="B84:B86"/>
    <mergeCell ref="B87:B90"/>
    <mergeCell ref="B91:B98"/>
    <mergeCell ref="B99:B102"/>
    <mergeCell ref="B103:B104"/>
    <mergeCell ref="B105:B106"/>
    <mergeCell ref="B107:B117"/>
    <mergeCell ref="B118:B119"/>
    <mergeCell ref="B120:B122"/>
    <mergeCell ref="C4:C5"/>
    <mergeCell ref="C6:C8"/>
    <mergeCell ref="C9:C12"/>
    <mergeCell ref="C13:C14"/>
    <mergeCell ref="C15:C19"/>
    <mergeCell ref="C20:C21"/>
    <mergeCell ref="C29:C32"/>
    <mergeCell ref="C33:C38"/>
    <mergeCell ref="C39:C40"/>
    <mergeCell ref="C41:C43"/>
    <mergeCell ref="C44:C48"/>
    <mergeCell ref="C49:C50"/>
    <mergeCell ref="C51:C54"/>
    <mergeCell ref="C55:C58"/>
    <mergeCell ref="C59:C61"/>
    <mergeCell ref="C63:C64"/>
    <mergeCell ref="C65:C69"/>
    <mergeCell ref="C70:C72"/>
    <mergeCell ref="C89:C90"/>
    <mergeCell ref="C91:C98"/>
    <mergeCell ref="C99:C100"/>
    <mergeCell ref="C105:C106"/>
    <mergeCell ref="C107:C116"/>
    <mergeCell ref="C118:C119"/>
    <mergeCell ref="C120:C122"/>
    <mergeCell ref="D4:D5"/>
    <mergeCell ref="F107:F119"/>
    <mergeCell ref="G4:G5"/>
    <mergeCell ref="H4:H5"/>
    <mergeCell ref="I4:I5"/>
    <mergeCell ref="J4:J5"/>
    <mergeCell ref="K4:K5"/>
    <mergeCell ref="L4:L5"/>
    <mergeCell ref="M4:M5"/>
    <mergeCell ref="N4:N5"/>
    <mergeCell ref="N99:N100"/>
    <mergeCell ref="O4:O5"/>
    <mergeCell ref="E4:F5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2015-12-23T01:11:25Z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2052-10.1.0.5400</vt:lpwstr>
  </property>
</Properties>
</file>