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2016" sheetId="1" r:id="rId1"/>
  </sheets>
  <calcPr calcId="144525"/>
</workbook>
</file>

<file path=xl/sharedStrings.xml><?xml version="1.0" encoding="utf-8"?>
<sst xmlns="http://schemas.openxmlformats.org/spreadsheetml/2006/main" count="265">
  <si>
    <t>附件3</t>
  </si>
  <si>
    <t>2016年度解决城镇普通中小学大班额问题规划明细表</t>
  </si>
  <si>
    <t>德州市人民政府（章）</t>
  </si>
  <si>
    <t>序号</t>
  </si>
  <si>
    <t>类别</t>
  </si>
  <si>
    <t>学校性质</t>
  </si>
  <si>
    <t>编号</t>
  </si>
  <si>
    <t>项目名称</t>
  </si>
  <si>
    <t>县（市、区）</t>
  </si>
  <si>
    <t>校址</t>
  </si>
  <si>
    <t>新增学位数（个）</t>
  </si>
  <si>
    <t>新增班数（个）</t>
  </si>
  <si>
    <t>新增校舍面积（平方米）</t>
  </si>
  <si>
    <t>用地需求（亩）</t>
  </si>
  <si>
    <t>资金投入（万元）</t>
  </si>
  <si>
    <t>教职工需求（名）</t>
  </si>
  <si>
    <t>完成年度(XX年XX月)</t>
  </si>
  <si>
    <t>改扩建(9所)</t>
  </si>
  <si>
    <t>小学</t>
  </si>
  <si>
    <t>东风东路小学</t>
  </si>
  <si>
    <t>德城区</t>
  </si>
  <si>
    <t>拆迁学校东侧宿舍</t>
  </si>
  <si>
    <t>光明小学</t>
  </si>
  <si>
    <t>解放北大道与柴市街交叉口东南角地块</t>
  </si>
  <si>
    <t>黄河涯镇王村店小学</t>
  </si>
  <si>
    <t>原址扩建</t>
  </si>
  <si>
    <t>黄河涯镇实验小学</t>
  </si>
  <si>
    <t>黄河涯镇岳高铺小学</t>
  </si>
  <si>
    <t>于赵小学</t>
  </si>
  <si>
    <t>湖滨北路三和梅园东侧</t>
  </si>
  <si>
    <t>初中</t>
  </si>
  <si>
    <t>第十一中学</t>
  </si>
  <si>
    <t>黄河涯镇第一中学</t>
  </si>
  <si>
    <t>第四中学</t>
  </si>
  <si>
    <t>新建 (10所)</t>
  </si>
  <si>
    <t>西长小学</t>
  </si>
  <si>
    <t>位于西长小学及东侧地块</t>
  </si>
  <si>
    <t>萱蕙小学</t>
  </si>
  <si>
    <t>位于萱蕙路以北，湖滨北大道以东，德兴北大道以西。</t>
  </si>
  <si>
    <t>安居苑小学</t>
  </si>
  <si>
    <t>位于105国道以西，创业路以北。</t>
  </si>
  <si>
    <t>第四实验小学</t>
  </si>
  <si>
    <t>位于新河路以南，陶瓷大市场东临。</t>
  </si>
  <si>
    <t>明诚小学</t>
  </si>
  <si>
    <t>位于新园路以西，太阳湖路以南。</t>
  </si>
  <si>
    <t>益海小学</t>
  </si>
  <si>
    <t>位于黄河涯镇前仓村西南</t>
  </si>
  <si>
    <t>二屯镇中心小学</t>
  </si>
  <si>
    <t>迁建至二屯中学路东</t>
  </si>
  <si>
    <t>市委党校地块</t>
  </si>
  <si>
    <t>位于市委原党校原址</t>
  </si>
  <si>
    <t>萱蕙中学</t>
  </si>
  <si>
    <t>位于萱蕙路以北，东地路以西。</t>
  </si>
  <si>
    <t>明诚中学</t>
  </si>
  <si>
    <t>付庄小学</t>
  </si>
  <si>
    <t>开发区</t>
  </si>
  <si>
    <t>付庄社区东侧</t>
  </si>
  <si>
    <t>……</t>
  </si>
  <si>
    <t>新建 (9所)</t>
  </si>
  <si>
    <t>康博小学</t>
  </si>
  <si>
    <t>东风路北侧、体育路西侧</t>
  </si>
  <si>
    <t>弘德初中</t>
  </si>
  <si>
    <t>新河路南侧、长河大道东侧</t>
  </si>
  <si>
    <t>芦庄小学</t>
  </si>
  <si>
    <t>芦庄大社区</t>
  </si>
  <si>
    <t>运河小学</t>
  </si>
  <si>
    <t>运河区麒麟城社区南</t>
  </si>
  <si>
    <t>新建(3所)</t>
  </si>
  <si>
    <t>第六中学</t>
  </si>
  <si>
    <t>陵城区</t>
  </si>
  <si>
    <t>德州市陵城区政府路南延线东侧</t>
  </si>
  <si>
    <t>第七中学</t>
  </si>
  <si>
    <t>德州市陵城区张西楼社区</t>
  </si>
  <si>
    <t>马厨家小学</t>
  </si>
  <si>
    <t>德州市陵城区马厨家社区</t>
  </si>
  <si>
    <t>改扩建(2所)</t>
  </si>
  <si>
    <t>北环小学</t>
  </si>
  <si>
    <t>宁津县</t>
  </si>
  <si>
    <t>正阳路北首路东</t>
  </si>
  <si>
    <t>新城实验小学</t>
  </si>
  <si>
    <t>大祁村北、淮河路南</t>
  </si>
  <si>
    <t>高中</t>
  </si>
  <si>
    <t xml:space="preserve"> </t>
  </si>
  <si>
    <t>改扩建（7所）</t>
  </si>
  <si>
    <t>尚堂镇中心小学</t>
  </si>
  <si>
    <t>庆云县</t>
  </si>
  <si>
    <t>尚堂镇政府驻地</t>
  </si>
  <si>
    <t>金书小学</t>
  </si>
  <si>
    <t>南环路小都村西</t>
  </si>
  <si>
    <t>渤海小学</t>
  </si>
  <si>
    <t>渤海路566号</t>
  </si>
  <si>
    <t>庆云二中</t>
  </si>
  <si>
    <t>新兴路西首</t>
  </si>
  <si>
    <t>庆云四中</t>
  </si>
  <si>
    <t>南环路中段</t>
  </si>
  <si>
    <t>庆云五中</t>
  </si>
  <si>
    <t>南环路1965号</t>
  </si>
  <si>
    <t>渤海中学</t>
  </si>
  <si>
    <t>文化路1999号</t>
  </si>
  <si>
    <t>新建 (2所)</t>
  </si>
  <si>
    <t>厦华希望小学</t>
  </si>
  <si>
    <t>庆云镇周尹村附近</t>
  </si>
  <si>
    <t>第三实验小学</t>
  </si>
  <si>
    <t>南环路东首北侧</t>
  </si>
  <si>
    <t>改扩建(26所)</t>
  </si>
  <si>
    <t>恒源草寺学校</t>
  </si>
  <si>
    <t>临邑县</t>
  </si>
  <si>
    <t>恒源草寺村</t>
  </si>
  <si>
    <t>临盘中心小学</t>
  </si>
  <si>
    <t>临盘刘家村</t>
  </si>
  <si>
    <t>临盘实验小学</t>
  </si>
  <si>
    <t>临盘营子街</t>
  </si>
  <si>
    <t>临邑镇中心小学</t>
  </si>
  <si>
    <t>临邑镇李家村</t>
  </si>
  <si>
    <t>临邑镇启明小学</t>
  </si>
  <si>
    <t>临邑镇赵家</t>
  </si>
  <si>
    <t>德平镇中心小学</t>
  </si>
  <si>
    <t>德平镇德平街</t>
  </si>
  <si>
    <t>德平镇林寨小学</t>
  </si>
  <si>
    <t>德平镇林寨村</t>
  </si>
  <si>
    <t>德平镇郭湾小学</t>
  </si>
  <si>
    <t>德平镇郭湾村</t>
  </si>
  <si>
    <t>临南镇中心小学</t>
  </si>
  <si>
    <t>临南镇双丰街</t>
  </si>
  <si>
    <t>林子镇中心小学</t>
  </si>
  <si>
    <t>林子镇林子街东首</t>
  </si>
  <si>
    <t>林子镇匡五小学</t>
  </si>
  <si>
    <t>林子镇苗圃庵</t>
  </si>
  <si>
    <t>兴隆镇实验小学</t>
  </si>
  <si>
    <t>兴隆镇田口街</t>
  </si>
  <si>
    <t>孟寺镇实验小学</t>
  </si>
  <si>
    <t>孟寺镇孙安街</t>
  </si>
  <si>
    <t>宿安乡鲍家小学</t>
  </si>
  <si>
    <t>宿安乡田安村</t>
  </si>
  <si>
    <t>崇文小学</t>
  </si>
  <si>
    <t>城区南部</t>
  </si>
  <si>
    <t>邢侗中学</t>
  </si>
  <si>
    <t>邢侗糖坊村</t>
  </si>
  <si>
    <t>翟家中学</t>
  </si>
  <si>
    <t>翟家镇翟家街</t>
  </si>
  <si>
    <t>第二中学</t>
  </si>
  <si>
    <t>第二职业高级中学</t>
  </si>
  <si>
    <t>林子镇林子街北首</t>
  </si>
  <si>
    <t>改扩建(4所)</t>
  </si>
  <si>
    <t>齐河县第二实验小学</t>
  </si>
  <si>
    <t>齐河县</t>
  </si>
  <si>
    <t>城区</t>
  </si>
  <si>
    <t>齐河县马集镇中心小学</t>
  </si>
  <si>
    <t>政府驻地</t>
  </si>
  <si>
    <t>齐河县仁里集镇中心小学</t>
  </si>
  <si>
    <t>齐河县安头乡中心小学</t>
  </si>
  <si>
    <t>齐河县晏城街道南北中学</t>
  </si>
  <si>
    <t>南北社区</t>
  </si>
  <si>
    <t>齐河县刘桥镇中学</t>
  </si>
  <si>
    <t>改扩建(1所)</t>
  </si>
  <si>
    <t>齐河县第一中学</t>
  </si>
  <si>
    <t>新建  (6所)</t>
  </si>
  <si>
    <t>齐河县大黄乡实验小学</t>
  </si>
  <si>
    <t>齐河县表白寺镇实验小学</t>
  </si>
  <si>
    <t>齐河县刘桥镇流洪小学</t>
  </si>
  <si>
    <t>流洪社区</t>
  </si>
  <si>
    <t>齐河县宣章屯镇中心小学</t>
  </si>
  <si>
    <t>中学西邻</t>
  </si>
  <si>
    <t>齐河县胡官屯镇中心小学</t>
  </si>
  <si>
    <t>齐河县清华园小学</t>
  </si>
  <si>
    <t>官寨子社区</t>
  </si>
  <si>
    <t>新建  (1所)</t>
  </si>
  <si>
    <t>中学</t>
  </si>
  <si>
    <t>齐河县胡官屯镇中学</t>
  </si>
  <si>
    <t>改扩建</t>
  </si>
  <si>
    <t>小   学</t>
  </si>
  <si>
    <t>银城街道前屯小学</t>
  </si>
  <si>
    <t>夏津县</t>
  </si>
  <si>
    <t>银城前屯村</t>
  </si>
  <si>
    <t>雷集镇常安集学校</t>
  </si>
  <si>
    <t>马官屯村</t>
  </si>
  <si>
    <t>白马湖镇中心小学</t>
  </si>
  <si>
    <t>白马湖村</t>
  </si>
  <si>
    <t>双庙中心小学</t>
  </si>
  <si>
    <t>双庙村</t>
  </si>
  <si>
    <t>苏留庄尤王庄小学</t>
  </si>
  <si>
    <t>苏留庄尤王壮村</t>
  </si>
  <si>
    <t>苏留庄镇后屯学校</t>
  </si>
  <si>
    <t>苏留庄后屯村</t>
  </si>
  <si>
    <t>田庄小学</t>
  </si>
  <si>
    <t>田庄村</t>
  </si>
  <si>
    <t>新盛店镇宋里长屯小学</t>
  </si>
  <si>
    <t>宋里长屯村</t>
  </si>
  <si>
    <t>新盛店镇滕庄学校</t>
  </si>
  <si>
    <t>新盛店滕庄村</t>
  </si>
  <si>
    <t>郑保屯珠泉屯小学</t>
  </si>
  <si>
    <t>郑保屯珠泉屯村</t>
  </si>
  <si>
    <t>银城街道苑庄小学</t>
  </si>
  <si>
    <t>苑庄村</t>
  </si>
  <si>
    <t>银城街道滕庄小学</t>
  </si>
  <si>
    <t>滕庄村</t>
  </si>
  <si>
    <t>南城镇中心小学</t>
  </si>
  <si>
    <t>润华小学</t>
  </si>
  <si>
    <t>夏津第四实验中学</t>
  </si>
  <si>
    <t>宋楼村</t>
  </si>
  <si>
    <t>夏津县香赵庄中学</t>
  </si>
  <si>
    <t>香赵庄村</t>
  </si>
  <si>
    <t>新建</t>
  </si>
  <si>
    <t>开发区第二小学</t>
  </si>
  <si>
    <t>开发区纪庄北</t>
  </si>
  <si>
    <t>夏津县第七中学</t>
  </si>
  <si>
    <t>气象局南</t>
  </si>
  <si>
    <t>夏津第一中学新校区</t>
  </si>
  <si>
    <t>县中心幼儿园东</t>
  </si>
  <si>
    <t>改扩建（所）</t>
  </si>
  <si>
    <t>弦歌小学</t>
  </si>
  <si>
    <t>武城县</t>
  </si>
  <si>
    <t>振华街西首</t>
  </si>
  <si>
    <t>育才学校</t>
  </si>
  <si>
    <t>北方街西首</t>
  </si>
  <si>
    <t>第五中学</t>
  </si>
  <si>
    <t>广运办祝庄村</t>
  </si>
  <si>
    <t>职业中专初中部</t>
  </si>
  <si>
    <t>文化街西首</t>
  </si>
  <si>
    <t>新建 (3所)</t>
  </si>
  <si>
    <t>改扩建（8所）</t>
  </si>
  <si>
    <t>乐陵市黄夹镇茨头堡中学</t>
  </si>
  <si>
    <t>乐陵市</t>
  </si>
  <si>
    <t>乐陵市黄夹镇兴国社区</t>
  </si>
  <si>
    <t>乐陵市郑店镇常庄小学</t>
  </si>
  <si>
    <t>乐陵市郑店镇常庄</t>
  </si>
  <si>
    <t>乐陵市郑店镇刘呈基小学</t>
  </si>
  <si>
    <t>乐陵市郑店镇刘呈基</t>
  </si>
  <si>
    <t>乐陵市花园镇韩恕小学</t>
  </si>
  <si>
    <t>乐陵市花园镇韩恕</t>
  </si>
  <si>
    <t>乐陵市化楼镇孙南湖小学</t>
  </si>
  <si>
    <t>乐陵市化楼镇孙南湖</t>
  </si>
  <si>
    <t>乐陵市黄夹镇杨家第三小学</t>
  </si>
  <si>
    <t>乐陵市黄夹镇安邦社区</t>
  </si>
  <si>
    <t>乐陵市孔镇赵桥小学</t>
  </si>
  <si>
    <t>乐陵市孔镇赵桥村</t>
  </si>
  <si>
    <t>乐陵市朱集镇三间堂第三小学</t>
  </si>
  <si>
    <t>乐陵市朱集镇左联焦赵社区</t>
  </si>
  <si>
    <t>新建（4）</t>
  </si>
  <si>
    <t>乐陵市西城小学</t>
  </si>
  <si>
    <t>乐陵市西城街道办大张社区</t>
  </si>
  <si>
    <t>乐陵市建设路小学</t>
  </si>
  <si>
    <t>乐陵市建设路</t>
  </si>
  <si>
    <t>乐陵市龙山小学</t>
  </si>
  <si>
    <t>乐陵市兴隆南大街</t>
  </si>
  <si>
    <t>乐陵市开元中学</t>
  </si>
  <si>
    <t>乐陵市开元路西首</t>
  </si>
  <si>
    <t>改扩建(X所)</t>
  </si>
  <si>
    <t>山师附小</t>
  </si>
  <si>
    <t>禹城市</t>
  </si>
  <si>
    <t>南环路市中路南首</t>
  </si>
  <si>
    <t>龙泽实验学校</t>
  </si>
  <si>
    <t>101省道</t>
  </si>
  <si>
    <t>九年一贯制学校</t>
  </si>
  <si>
    <t>大禹实验学校小学部</t>
  </si>
  <si>
    <t>北外环</t>
  </si>
  <si>
    <t>大禹实验学校初中部</t>
  </si>
  <si>
    <t>德州实验中学</t>
  </si>
  <si>
    <t>德城区三八路中路676号</t>
  </si>
  <si>
    <t>市直</t>
  </si>
  <si>
    <t>市属高中</t>
  </si>
  <si>
    <t>经济技术开发区康博大道以东，大学东路以南153亩地块</t>
  </si>
  <si>
    <t>一中东校区西侧</t>
  </si>
  <si>
    <t>德州一中东校区西侧地块</t>
  </si>
  <si>
    <t>合计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</si>
</sst>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);[Red]\(0.0\)"/>
    <numFmt numFmtId="177" formatCode="0_);[Red]\(0\)"/>
    <numFmt numFmtId="178" formatCode="0.00_ "/>
    <numFmt numFmtId="43" formatCode="_ * #,##0.00_ ;_ * \-#,##0.00_ ;_ * &quot;-&quot;??_ ;_ @_ "/>
    <numFmt numFmtId="41" formatCode="_ * #,##0_ ;_ * \-#,##0_ ;_ * &quot;-&quot;_ ;_ @_ "/>
    <numFmt numFmtId="179" formatCode="0_ "/>
    <numFmt numFmtId="180" formatCode="0.00_);[Red]\(0.00\)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黑体"/>
      <charset val="134"/>
    </font>
    <font>
      <sz val="10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29" borderId="16" applyNumberFormat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" fillId="0" borderId="0"/>
    <xf numFmtId="0" fontId="22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31" fillId="0" borderId="0"/>
    <xf numFmtId="0" fontId="32" fillId="0" borderId="0"/>
    <xf numFmtId="0" fontId="33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0" fontId="1" fillId="0" borderId="0" xfId="50" applyFill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177" fontId="1" fillId="0" borderId="0" xfId="50" applyNumberFormat="1" applyAlignment="1">
      <alignment horizontal="center" vertical="center" wrapText="1"/>
    </xf>
    <xf numFmtId="0" fontId="3" fillId="2" borderId="0" xfId="50" applyFont="1" applyFill="1" applyAlignment="1">
      <alignment horizontal="left" vertical="center" wrapText="1"/>
    </xf>
    <xf numFmtId="0" fontId="4" fillId="2" borderId="0" xfId="50" applyFont="1" applyFill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0" xfId="50" applyFont="1" applyFill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2" xfId="3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177" fontId="6" fillId="2" borderId="0" xfId="50" applyNumberFormat="1" applyFont="1" applyFill="1" applyAlignment="1">
      <alignment horizontal="center" vertical="center" wrapText="1"/>
    </xf>
    <xf numFmtId="0" fontId="3" fillId="2" borderId="0" xfId="50" applyFont="1" applyFill="1" applyAlignment="1">
      <alignment horizontal="center" vertical="center" wrapText="1"/>
    </xf>
    <xf numFmtId="177" fontId="8" fillId="2" borderId="2" xfId="5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/>
    </xf>
    <xf numFmtId="57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57" fontId="6" fillId="2" borderId="2" xfId="5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textRotation="255" wrapText="1"/>
    </xf>
    <xf numFmtId="0" fontId="6" fillId="2" borderId="2" xfId="0" applyNumberFormat="1" applyFont="1" applyFill="1" applyBorder="1" applyAlignment="1">
      <alignment vertical="center" wrapText="1"/>
    </xf>
    <xf numFmtId="180" fontId="6" fillId="2" borderId="3" xfId="0" applyNumberFormat="1" applyFont="1" applyFill="1" applyBorder="1" applyAlignment="1">
      <alignment horizontal="center" vertical="center" wrapText="1"/>
    </xf>
    <xf numFmtId="179" fontId="6" fillId="2" borderId="2" xfId="51" applyNumberFormat="1" applyFont="1" applyFill="1" applyBorder="1" applyAlignment="1">
      <alignment horizontal="center" vertical="center" wrapText="1"/>
    </xf>
    <xf numFmtId="178" fontId="6" fillId="2" borderId="2" xfId="5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2" borderId="6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57" fontId="6" fillId="2" borderId="3" xfId="50" applyNumberFormat="1" applyFont="1" applyFill="1" applyBorder="1" applyAlignment="1">
      <alignment horizontal="center" vertical="center" wrapText="1"/>
    </xf>
    <xf numFmtId="177" fontId="3" fillId="2" borderId="2" xfId="5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规划明细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30"/>
  <sheetViews>
    <sheetView tabSelected="1" workbookViewId="0">
      <pane ySplit="5" topLeftCell="A118" activePane="bottomLeft" state="frozen"/>
      <selection/>
      <selection pane="bottomLeft" activeCell="K136" sqref="K136"/>
    </sheetView>
  </sheetViews>
  <sheetFormatPr defaultColWidth="12" defaultRowHeight="15.75" customHeight="1"/>
  <cols>
    <col min="1" max="1" width="4.25" style="2" customWidth="1"/>
    <col min="2" max="2" width="4.375" style="2" customWidth="1"/>
    <col min="3" max="3" width="3.375" style="2" customWidth="1"/>
    <col min="4" max="4" width="4.75" style="2" customWidth="1"/>
    <col min="5" max="5" width="22.25" style="2" customWidth="1"/>
    <col min="6" max="6" width="7.5" style="2" hidden="1" customWidth="1"/>
    <col min="7" max="7" width="7.375" style="3" customWidth="1"/>
    <col min="8" max="8" width="22.25" style="2" customWidth="1"/>
    <col min="9" max="9" width="10.5" style="2" customWidth="1"/>
    <col min="10" max="10" width="8.125" style="2" customWidth="1"/>
    <col min="11" max="11" width="11.375" style="2" customWidth="1"/>
    <col min="12" max="12" width="8.125" style="2" customWidth="1"/>
    <col min="13" max="13" width="10.875" style="4" customWidth="1"/>
    <col min="14" max="14" width="7.875" style="5" customWidth="1"/>
    <col min="15" max="15" width="13" style="2" customWidth="1"/>
    <col min="16" max="256" width="12" style="2"/>
    <col min="257" max="257" width="4.25" style="2" customWidth="1"/>
    <col min="258" max="258" width="4.375" style="2" customWidth="1"/>
    <col min="259" max="259" width="3.375" style="2" customWidth="1"/>
    <col min="260" max="260" width="4.75" style="2" customWidth="1"/>
    <col min="261" max="261" width="4.625" style="2" customWidth="1"/>
    <col min="262" max="262" width="8.375" style="2" customWidth="1"/>
    <col min="263" max="263" width="7.375" style="2" customWidth="1"/>
    <col min="264" max="264" width="13.5" style="2" customWidth="1"/>
    <col min="265" max="265" width="10.5" style="2" customWidth="1"/>
    <col min="266" max="266" width="8.125" style="2" customWidth="1"/>
    <col min="267" max="267" width="11.375" style="2" customWidth="1"/>
    <col min="268" max="268" width="8.125" style="2" customWidth="1"/>
    <col min="269" max="269" width="10.875" style="2" customWidth="1"/>
    <col min="270" max="270" width="7.875" style="2" customWidth="1"/>
    <col min="271" max="271" width="13" style="2" customWidth="1"/>
    <col min="272" max="512" width="12" style="2"/>
    <col min="513" max="513" width="4.25" style="2" customWidth="1"/>
    <col min="514" max="514" width="4.375" style="2" customWidth="1"/>
    <col min="515" max="515" width="3.375" style="2" customWidth="1"/>
    <col min="516" max="516" width="4.75" style="2" customWidth="1"/>
    <col min="517" max="517" width="4.625" style="2" customWidth="1"/>
    <col min="518" max="518" width="8.375" style="2" customWidth="1"/>
    <col min="519" max="519" width="7.375" style="2" customWidth="1"/>
    <col min="520" max="520" width="13.5" style="2" customWidth="1"/>
    <col min="521" max="521" width="10.5" style="2" customWidth="1"/>
    <col min="522" max="522" width="8.125" style="2" customWidth="1"/>
    <col min="523" max="523" width="11.375" style="2" customWidth="1"/>
    <col min="524" max="524" width="8.125" style="2" customWidth="1"/>
    <col min="525" max="525" width="10.875" style="2" customWidth="1"/>
    <col min="526" max="526" width="7.875" style="2" customWidth="1"/>
    <col min="527" max="527" width="13" style="2" customWidth="1"/>
    <col min="528" max="768" width="12" style="2"/>
    <col min="769" max="769" width="4.25" style="2" customWidth="1"/>
    <col min="770" max="770" width="4.375" style="2" customWidth="1"/>
    <col min="771" max="771" width="3.375" style="2" customWidth="1"/>
    <col min="772" max="772" width="4.75" style="2" customWidth="1"/>
    <col min="773" max="773" width="4.625" style="2" customWidth="1"/>
    <col min="774" max="774" width="8.375" style="2" customWidth="1"/>
    <col min="775" max="775" width="7.375" style="2" customWidth="1"/>
    <col min="776" max="776" width="13.5" style="2" customWidth="1"/>
    <col min="777" max="777" width="10.5" style="2" customWidth="1"/>
    <col min="778" max="778" width="8.125" style="2" customWidth="1"/>
    <col min="779" max="779" width="11.375" style="2" customWidth="1"/>
    <col min="780" max="780" width="8.125" style="2" customWidth="1"/>
    <col min="781" max="781" width="10.875" style="2" customWidth="1"/>
    <col min="782" max="782" width="7.875" style="2" customWidth="1"/>
    <col min="783" max="783" width="13" style="2" customWidth="1"/>
    <col min="784" max="1024" width="12" style="2"/>
    <col min="1025" max="1025" width="4.25" style="2" customWidth="1"/>
    <col min="1026" max="1026" width="4.375" style="2" customWidth="1"/>
    <col min="1027" max="1027" width="3.375" style="2" customWidth="1"/>
    <col min="1028" max="1028" width="4.75" style="2" customWidth="1"/>
    <col min="1029" max="1029" width="4.625" style="2" customWidth="1"/>
    <col min="1030" max="1030" width="8.375" style="2" customWidth="1"/>
    <col min="1031" max="1031" width="7.375" style="2" customWidth="1"/>
    <col min="1032" max="1032" width="13.5" style="2" customWidth="1"/>
    <col min="1033" max="1033" width="10.5" style="2" customWidth="1"/>
    <col min="1034" max="1034" width="8.125" style="2" customWidth="1"/>
    <col min="1035" max="1035" width="11.375" style="2" customWidth="1"/>
    <col min="1036" max="1036" width="8.125" style="2" customWidth="1"/>
    <col min="1037" max="1037" width="10.875" style="2" customWidth="1"/>
    <col min="1038" max="1038" width="7.875" style="2" customWidth="1"/>
    <col min="1039" max="1039" width="13" style="2" customWidth="1"/>
    <col min="1040" max="1280" width="12" style="2"/>
    <col min="1281" max="1281" width="4.25" style="2" customWidth="1"/>
    <col min="1282" max="1282" width="4.375" style="2" customWidth="1"/>
    <col min="1283" max="1283" width="3.375" style="2" customWidth="1"/>
    <col min="1284" max="1284" width="4.75" style="2" customWidth="1"/>
    <col min="1285" max="1285" width="4.625" style="2" customWidth="1"/>
    <col min="1286" max="1286" width="8.375" style="2" customWidth="1"/>
    <col min="1287" max="1287" width="7.375" style="2" customWidth="1"/>
    <col min="1288" max="1288" width="13.5" style="2" customWidth="1"/>
    <col min="1289" max="1289" width="10.5" style="2" customWidth="1"/>
    <col min="1290" max="1290" width="8.125" style="2" customWidth="1"/>
    <col min="1291" max="1291" width="11.375" style="2" customWidth="1"/>
    <col min="1292" max="1292" width="8.125" style="2" customWidth="1"/>
    <col min="1293" max="1293" width="10.875" style="2" customWidth="1"/>
    <col min="1294" max="1294" width="7.875" style="2" customWidth="1"/>
    <col min="1295" max="1295" width="13" style="2" customWidth="1"/>
    <col min="1296" max="1536" width="12" style="2"/>
    <col min="1537" max="1537" width="4.25" style="2" customWidth="1"/>
    <col min="1538" max="1538" width="4.375" style="2" customWidth="1"/>
    <col min="1539" max="1539" width="3.375" style="2" customWidth="1"/>
    <col min="1540" max="1540" width="4.75" style="2" customWidth="1"/>
    <col min="1541" max="1541" width="4.625" style="2" customWidth="1"/>
    <col min="1542" max="1542" width="8.375" style="2" customWidth="1"/>
    <col min="1543" max="1543" width="7.375" style="2" customWidth="1"/>
    <col min="1544" max="1544" width="13.5" style="2" customWidth="1"/>
    <col min="1545" max="1545" width="10.5" style="2" customWidth="1"/>
    <col min="1546" max="1546" width="8.125" style="2" customWidth="1"/>
    <col min="1547" max="1547" width="11.375" style="2" customWidth="1"/>
    <col min="1548" max="1548" width="8.125" style="2" customWidth="1"/>
    <col min="1549" max="1549" width="10.875" style="2" customWidth="1"/>
    <col min="1550" max="1550" width="7.875" style="2" customWidth="1"/>
    <col min="1551" max="1551" width="13" style="2" customWidth="1"/>
    <col min="1552" max="1792" width="12" style="2"/>
    <col min="1793" max="1793" width="4.25" style="2" customWidth="1"/>
    <col min="1794" max="1794" width="4.375" style="2" customWidth="1"/>
    <col min="1795" max="1795" width="3.375" style="2" customWidth="1"/>
    <col min="1796" max="1796" width="4.75" style="2" customWidth="1"/>
    <col min="1797" max="1797" width="4.625" style="2" customWidth="1"/>
    <col min="1798" max="1798" width="8.375" style="2" customWidth="1"/>
    <col min="1799" max="1799" width="7.375" style="2" customWidth="1"/>
    <col min="1800" max="1800" width="13.5" style="2" customWidth="1"/>
    <col min="1801" max="1801" width="10.5" style="2" customWidth="1"/>
    <col min="1802" max="1802" width="8.125" style="2" customWidth="1"/>
    <col min="1803" max="1803" width="11.375" style="2" customWidth="1"/>
    <col min="1804" max="1804" width="8.125" style="2" customWidth="1"/>
    <col min="1805" max="1805" width="10.875" style="2" customWidth="1"/>
    <col min="1806" max="1806" width="7.875" style="2" customWidth="1"/>
    <col min="1807" max="1807" width="13" style="2" customWidth="1"/>
    <col min="1808" max="2048" width="12" style="2"/>
    <col min="2049" max="2049" width="4.25" style="2" customWidth="1"/>
    <col min="2050" max="2050" width="4.375" style="2" customWidth="1"/>
    <col min="2051" max="2051" width="3.375" style="2" customWidth="1"/>
    <col min="2052" max="2052" width="4.75" style="2" customWidth="1"/>
    <col min="2053" max="2053" width="4.625" style="2" customWidth="1"/>
    <col min="2054" max="2054" width="8.375" style="2" customWidth="1"/>
    <col min="2055" max="2055" width="7.375" style="2" customWidth="1"/>
    <col min="2056" max="2056" width="13.5" style="2" customWidth="1"/>
    <col min="2057" max="2057" width="10.5" style="2" customWidth="1"/>
    <col min="2058" max="2058" width="8.125" style="2" customWidth="1"/>
    <col min="2059" max="2059" width="11.375" style="2" customWidth="1"/>
    <col min="2060" max="2060" width="8.125" style="2" customWidth="1"/>
    <col min="2061" max="2061" width="10.875" style="2" customWidth="1"/>
    <col min="2062" max="2062" width="7.875" style="2" customWidth="1"/>
    <col min="2063" max="2063" width="13" style="2" customWidth="1"/>
    <col min="2064" max="2304" width="12" style="2"/>
    <col min="2305" max="2305" width="4.25" style="2" customWidth="1"/>
    <col min="2306" max="2306" width="4.375" style="2" customWidth="1"/>
    <col min="2307" max="2307" width="3.375" style="2" customWidth="1"/>
    <col min="2308" max="2308" width="4.75" style="2" customWidth="1"/>
    <col min="2309" max="2309" width="4.625" style="2" customWidth="1"/>
    <col min="2310" max="2310" width="8.375" style="2" customWidth="1"/>
    <col min="2311" max="2311" width="7.375" style="2" customWidth="1"/>
    <col min="2312" max="2312" width="13.5" style="2" customWidth="1"/>
    <col min="2313" max="2313" width="10.5" style="2" customWidth="1"/>
    <col min="2314" max="2314" width="8.125" style="2" customWidth="1"/>
    <col min="2315" max="2315" width="11.375" style="2" customWidth="1"/>
    <col min="2316" max="2316" width="8.125" style="2" customWidth="1"/>
    <col min="2317" max="2317" width="10.875" style="2" customWidth="1"/>
    <col min="2318" max="2318" width="7.875" style="2" customWidth="1"/>
    <col min="2319" max="2319" width="13" style="2" customWidth="1"/>
    <col min="2320" max="2560" width="12" style="2"/>
    <col min="2561" max="2561" width="4.25" style="2" customWidth="1"/>
    <col min="2562" max="2562" width="4.375" style="2" customWidth="1"/>
    <col min="2563" max="2563" width="3.375" style="2" customWidth="1"/>
    <col min="2564" max="2564" width="4.75" style="2" customWidth="1"/>
    <col min="2565" max="2565" width="4.625" style="2" customWidth="1"/>
    <col min="2566" max="2566" width="8.375" style="2" customWidth="1"/>
    <col min="2567" max="2567" width="7.375" style="2" customWidth="1"/>
    <col min="2568" max="2568" width="13.5" style="2" customWidth="1"/>
    <col min="2569" max="2569" width="10.5" style="2" customWidth="1"/>
    <col min="2570" max="2570" width="8.125" style="2" customWidth="1"/>
    <col min="2571" max="2571" width="11.375" style="2" customWidth="1"/>
    <col min="2572" max="2572" width="8.125" style="2" customWidth="1"/>
    <col min="2573" max="2573" width="10.875" style="2" customWidth="1"/>
    <col min="2574" max="2574" width="7.875" style="2" customWidth="1"/>
    <col min="2575" max="2575" width="13" style="2" customWidth="1"/>
    <col min="2576" max="2816" width="12" style="2"/>
    <col min="2817" max="2817" width="4.25" style="2" customWidth="1"/>
    <col min="2818" max="2818" width="4.375" style="2" customWidth="1"/>
    <col min="2819" max="2819" width="3.375" style="2" customWidth="1"/>
    <col min="2820" max="2820" width="4.75" style="2" customWidth="1"/>
    <col min="2821" max="2821" width="4.625" style="2" customWidth="1"/>
    <col min="2822" max="2822" width="8.375" style="2" customWidth="1"/>
    <col min="2823" max="2823" width="7.375" style="2" customWidth="1"/>
    <col min="2824" max="2824" width="13.5" style="2" customWidth="1"/>
    <col min="2825" max="2825" width="10.5" style="2" customWidth="1"/>
    <col min="2826" max="2826" width="8.125" style="2" customWidth="1"/>
    <col min="2827" max="2827" width="11.375" style="2" customWidth="1"/>
    <col min="2828" max="2828" width="8.125" style="2" customWidth="1"/>
    <col min="2829" max="2829" width="10.875" style="2" customWidth="1"/>
    <col min="2830" max="2830" width="7.875" style="2" customWidth="1"/>
    <col min="2831" max="2831" width="13" style="2" customWidth="1"/>
    <col min="2832" max="3072" width="12" style="2"/>
    <col min="3073" max="3073" width="4.25" style="2" customWidth="1"/>
    <col min="3074" max="3074" width="4.375" style="2" customWidth="1"/>
    <col min="3075" max="3075" width="3.375" style="2" customWidth="1"/>
    <col min="3076" max="3076" width="4.75" style="2" customWidth="1"/>
    <col min="3077" max="3077" width="4.625" style="2" customWidth="1"/>
    <col min="3078" max="3078" width="8.375" style="2" customWidth="1"/>
    <col min="3079" max="3079" width="7.375" style="2" customWidth="1"/>
    <col min="3080" max="3080" width="13.5" style="2" customWidth="1"/>
    <col min="3081" max="3081" width="10.5" style="2" customWidth="1"/>
    <col min="3082" max="3082" width="8.125" style="2" customWidth="1"/>
    <col min="3083" max="3083" width="11.375" style="2" customWidth="1"/>
    <col min="3084" max="3084" width="8.125" style="2" customWidth="1"/>
    <col min="3085" max="3085" width="10.875" style="2" customWidth="1"/>
    <col min="3086" max="3086" width="7.875" style="2" customWidth="1"/>
    <col min="3087" max="3087" width="13" style="2" customWidth="1"/>
    <col min="3088" max="3328" width="12" style="2"/>
    <col min="3329" max="3329" width="4.25" style="2" customWidth="1"/>
    <col min="3330" max="3330" width="4.375" style="2" customWidth="1"/>
    <col min="3331" max="3331" width="3.375" style="2" customWidth="1"/>
    <col min="3332" max="3332" width="4.75" style="2" customWidth="1"/>
    <col min="3333" max="3333" width="4.625" style="2" customWidth="1"/>
    <col min="3334" max="3334" width="8.375" style="2" customWidth="1"/>
    <col min="3335" max="3335" width="7.375" style="2" customWidth="1"/>
    <col min="3336" max="3336" width="13.5" style="2" customWidth="1"/>
    <col min="3337" max="3337" width="10.5" style="2" customWidth="1"/>
    <col min="3338" max="3338" width="8.125" style="2" customWidth="1"/>
    <col min="3339" max="3339" width="11.375" style="2" customWidth="1"/>
    <col min="3340" max="3340" width="8.125" style="2" customWidth="1"/>
    <col min="3341" max="3341" width="10.875" style="2" customWidth="1"/>
    <col min="3342" max="3342" width="7.875" style="2" customWidth="1"/>
    <col min="3343" max="3343" width="13" style="2" customWidth="1"/>
    <col min="3344" max="3584" width="12" style="2"/>
    <col min="3585" max="3585" width="4.25" style="2" customWidth="1"/>
    <col min="3586" max="3586" width="4.375" style="2" customWidth="1"/>
    <col min="3587" max="3587" width="3.375" style="2" customWidth="1"/>
    <col min="3588" max="3588" width="4.75" style="2" customWidth="1"/>
    <col min="3589" max="3589" width="4.625" style="2" customWidth="1"/>
    <col min="3590" max="3590" width="8.375" style="2" customWidth="1"/>
    <col min="3591" max="3591" width="7.375" style="2" customWidth="1"/>
    <col min="3592" max="3592" width="13.5" style="2" customWidth="1"/>
    <col min="3593" max="3593" width="10.5" style="2" customWidth="1"/>
    <col min="3594" max="3594" width="8.125" style="2" customWidth="1"/>
    <col min="3595" max="3595" width="11.375" style="2" customWidth="1"/>
    <col min="3596" max="3596" width="8.125" style="2" customWidth="1"/>
    <col min="3597" max="3597" width="10.875" style="2" customWidth="1"/>
    <col min="3598" max="3598" width="7.875" style="2" customWidth="1"/>
    <col min="3599" max="3599" width="13" style="2" customWidth="1"/>
    <col min="3600" max="3840" width="12" style="2"/>
    <col min="3841" max="3841" width="4.25" style="2" customWidth="1"/>
    <col min="3842" max="3842" width="4.375" style="2" customWidth="1"/>
    <col min="3843" max="3843" width="3.375" style="2" customWidth="1"/>
    <col min="3844" max="3844" width="4.75" style="2" customWidth="1"/>
    <col min="3845" max="3845" width="4.625" style="2" customWidth="1"/>
    <col min="3846" max="3846" width="8.375" style="2" customWidth="1"/>
    <col min="3847" max="3847" width="7.375" style="2" customWidth="1"/>
    <col min="3848" max="3848" width="13.5" style="2" customWidth="1"/>
    <col min="3849" max="3849" width="10.5" style="2" customWidth="1"/>
    <col min="3850" max="3850" width="8.125" style="2" customWidth="1"/>
    <col min="3851" max="3851" width="11.375" style="2" customWidth="1"/>
    <col min="3852" max="3852" width="8.125" style="2" customWidth="1"/>
    <col min="3853" max="3853" width="10.875" style="2" customWidth="1"/>
    <col min="3854" max="3854" width="7.875" style="2" customWidth="1"/>
    <col min="3855" max="3855" width="13" style="2" customWidth="1"/>
    <col min="3856" max="4096" width="12" style="2"/>
    <col min="4097" max="4097" width="4.25" style="2" customWidth="1"/>
    <col min="4098" max="4098" width="4.375" style="2" customWidth="1"/>
    <col min="4099" max="4099" width="3.375" style="2" customWidth="1"/>
    <col min="4100" max="4100" width="4.75" style="2" customWidth="1"/>
    <col min="4101" max="4101" width="4.625" style="2" customWidth="1"/>
    <col min="4102" max="4102" width="8.375" style="2" customWidth="1"/>
    <col min="4103" max="4103" width="7.375" style="2" customWidth="1"/>
    <col min="4104" max="4104" width="13.5" style="2" customWidth="1"/>
    <col min="4105" max="4105" width="10.5" style="2" customWidth="1"/>
    <col min="4106" max="4106" width="8.125" style="2" customWidth="1"/>
    <col min="4107" max="4107" width="11.375" style="2" customWidth="1"/>
    <col min="4108" max="4108" width="8.125" style="2" customWidth="1"/>
    <col min="4109" max="4109" width="10.875" style="2" customWidth="1"/>
    <col min="4110" max="4110" width="7.875" style="2" customWidth="1"/>
    <col min="4111" max="4111" width="13" style="2" customWidth="1"/>
    <col min="4112" max="4352" width="12" style="2"/>
    <col min="4353" max="4353" width="4.25" style="2" customWidth="1"/>
    <col min="4354" max="4354" width="4.375" style="2" customWidth="1"/>
    <col min="4355" max="4355" width="3.375" style="2" customWidth="1"/>
    <col min="4356" max="4356" width="4.75" style="2" customWidth="1"/>
    <col min="4357" max="4357" width="4.625" style="2" customWidth="1"/>
    <col min="4358" max="4358" width="8.375" style="2" customWidth="1"/>
    <col min="4359" max="4359" width="7.375" style="2" customWidth="1"/>
    <col min="4360" max="4360" width="13.5" style="2" customWidth="1"/>
    <col min="4361" max="4361" width="10.5" style="2" customWidth="1"/>
    <col min="4362" max="4362" width="8.125" style="2" customWidth="1"/>
    <col min="4363" max="4363" width="11.375" style="2" customWidth="1"/>
    <col min="4364" max="4364" width="8.125" style="2" customWidth="1"/>
    <col min="4365" max="4365" width="10.875" style="2" customWidth="1"/>
    <col min="4366" max="4366" width="7.875" style="2" customWidth="1"/>
    <col min="4367" max="4367" width="13" style="2" customWidth="1"/>
    <col min="4368" max="4608" width="12" style="2"/>
    <col min="4609" max="4609" width="4.25" style="2" customWidth="1"/>
    <col min="4610" max="4610" width="4.375" style="2" customWidth="1"/>
    <col min="4611" max="4611" width="3.375" style="2" customWidth="1"/>
    <col min="4612" max="4612" width="4.75" style="2" customWidth="1"/>
    <col min="4613" max="4613" width="4.625" style="2" customWidth="1"/>
    <col min="4614" max="4614" width="8.375" style="2" customWidth="1"/>
    <col min="4615" max="4615" width="7.375" style="2" customWidth="1"/>
    <col min="4616" max="4616" width="13.5" style="2" customWidth="1"/>
    <col min="4617" max="4617" width="10.5" style="2" customWidth="1"/>
    <col min="4618" max="4618" width="8.125" style="2" customWidth="1"/>
    <col min="4619" max="4619" width="11.375" style="2" customWidth="1"/>
    <col min="4620" max="4620" width="8.125" style="2" customWidth="1"/>
    <col min="4621" max="4621" width="10.875" style="2" customWidth="1"/>
    <col min="4622" max="4622" width="7.875" style="2" customWidth="1"/>
    <col min="4623" max="4623" width="13" style="2" customWidth="1"/>
    <col min="4624" max="4864" width="12" style="2"/>
    <col min="4865" max="4865" width="4.25" style="2" customWidth="1"/>
    <col min="4866" max="4866" width="4.375" style="2" customWidth="1"/>
    <col min="4867" max="4867" width="3.375" style="2" customWidth="1"/>
    <col min="4868" max="4868" width="4.75" style="2" customWidth="1"/>
    <col min="4869" max="4869" width="4.625" style="2" customWidth="1"/>
    <col min="4870" max="4870" width="8.375" style="2" customWidth="1"/>
    <col min="4871" max="4871" width="7.375" style="2" customWidth="1"/>
    <col min="4872" max="4872" width="13.5" style="2" customWidth="1"/>
    <col min="4873" max="4873" width="10.5" style="2" customWidth="1"/>
    <col min="4874" max="4874" width="8.125" style="2" customWidth="1"/>
    <col min="4875" max="4875" width="11.375" style="2" customWidth="1"/>
    <col min="4876" max="4876" width="8.125" style="2" customWidth="1"/>
    <col min="4877" max="4877" width="10.875" style="2" customWidth="1"/>
    <col min="4878" max="4878" width="7.875" style="2" customWidth="1"/>
    <col min="4879" max="4879" width="13" style="2" customWidth="1"/>
    <col min="4880" max="5120" width="12" style="2"/>
    <col min="5121" max="5121" width="4.25" style="2" customWidth="1"/>
    <col min="5122" max="5122" width="4.375" style="2" customWidth="1"/>
    <col min="5123" max="5123" width="3.375" style="2" customWidth="1"/>
    <col min="5124" max="5124" width="4.75" style="2" customWidth="1"/>
    <col min="5125" max="5125" width="4.625" style="2" customWidth="1"/>
    <col min="5126" max="5126" width="8.375" style="2" customWidth="1"/>
    <col min="5127" max="5127" width="7.375" style="2" customWidth="1"/>
    <col min="5128" max="5128" width="13.5" style="2" customWidth="1"/>
    <col min="5129" max="5129" width="10.5" style="2" customWidth="1"/>
    <col min="5130" max="5130" width="8.125" style="2" customWidth="1"/>
    <col min="5131" max="5131" width="11.375" style="2" customWidth="1"/>
    <col min="5132" max="5132" width="8.125" style="2" customWidth="1"/>
    <col min="5133" max="5133" width="10.875" style="2" customWidth="1"/>
    <col min="5134" max="5134" width="7.875" style="2" customWidth="1"/>
    <col min="5135" max="5135" width="13" style="2" customWidth="1"/>
    <col min="5136" max="5376" width="12" style="2"/>
    <col min="5377" max="5377" width="4.25" style="2" customWidth="1"/>
    <col min="5378" max="5378" width="4.375" style="2" customWidth="1"/>
    <col min="5379" max="5379" width="3.375" style="2" customWidth="1"/>
    <col min="5380" max="5380" width="4.75" style="2" customWidth="1"/>
    <col min="5381" max="5381" width="4.625" style="2" customWidth="1"/>
    <col min="5382" max="5382" width="8.375" style="2" customWidth="1"/>
    <col min="5383" max="5383" width="7.375" style="2" customWidth="1"/>
    <col min="5384" max="5384" width="13.5" style="2" customWidth="1"/>
    <col min="5385" max="5385" width="10.5" style="2" customWidth="1"/>
    <col min="5386" max="5386" width="8.125" style="2" customWidth="1"/>
    <col min="5387" max="5387" width="11.375" style="2" customWidth="1"/>
    <col min="5388" max="5388" width="8.125" style="2" customWidth="1"/>
    <col min="5389" max="5389" width="10.875" style="2" customWidth="1"/>
    <col min="5390" max="5390" width="7.875" style="2" customWidth="1"/>
    <col min="5391" max="5391" width="13" style="2" customWidth="1"/>
    <col min="5392" max="5632" width="12" style="2"/>
    <col min="5633" max="5633" width="4.25" style="2" customWidth="1"/>
    <col min="5634" max="5634" width="4.375" style="2" customWidth="1"/>
    <col min="5635" max="5635" width="3.375" style="2" customWidth="1"/>
    <col min="5636" max="5636" width="4.75" style="2" customWidth="1"/>
    <col min="5637" max="5637" width="4.625" style="2" customWidth="1"/>
    <col min="5638" max="5638" width="8.375" style="2" customWidth="1"/>
    <col min="5639" max="5639" width="7.375" style="2" customWidth="1"/>
    <col min="5640" max="5640" width="13.5" style="2" customWidth="1"/>
    <col min="5641" max="5641" width="10.5" style="2" customWidth="1"/>
    <col min="5642" max="5642" width="8.125" style="2" customWidth="1"/>
    <col min="5643" max="5643" width="11.375" style="2" customWidth="1"/>
    <col min="5644" max="5644" width="8.125" style="2" customWidth="1"/>
    <col min="5645" max="5645" width="10.875" style="2" customWidth="1"/>
    <col min="5646" max="5646" width="7.875" style="2" customWidth="1"/>
    <col min="5647" max="5647" width="13" style="2" customWidth="1"/>
    <col min="5648" max="5888" width="12" style="2"/>
    <col min="5889" max="5889" width="4.25" style="2" customWidth="1"/>
    <col min="5890" max="5890" width="4.375" style="2" customWidth="1"/>
    <col min="5891" max="5891" width="3.375" style="2" customWidth="1"/>
    <col min="5892" max="5892" width="4.75" style="2" customWidth="1"/>
    <col min="5893" max="5893" width="4.625" style="2" customWidth="1"/>
    <col min="5894" max="5894" width="8.375" style="2" customWidth="1"/>
    <col min="5895" max="5895" width="7.375" style="2" customWidth="1"/>
    <col min="5896" max="5896" width="13.5" style="2" customWidth="1"/>
    <col min="5897" max="5897" width="10.5" style="2" customWidth="1"/>
    <col min="5898" max="5898" width="8.125" style="2" customWidth="1"/>
    <col min="5899" max="5899" width="11.375" style="2" customWidth="1"/>
    <col min="5900" max="5900" width="8.125" style="2" customWidth="1"/>
    <col min="5901" max="5901" width="10.875" style="2" customWidth="1"/>
    <col min="5902" max="5902" width="7.875" style="2" customWidth="1"/>
    <col min="5903" max="5903" width="13" style="2" customWidth="1"/>
    <col min="5904" max="6144" width="12" style="2"/>
    <col min="6145" max="6145" width="4.25" style="2" customWidth="1"/>
    <col min="6146" max="6146" width="4.375" style="2" customWidth="1"/>
    <col min="6147" max="6147" width="3.375" style="2" customWidth="1"/>
    <col min="6148" max="6148" width="4.75" style="2" customWidth="1"/>
    <col min="6149" max="6149" width="4.625" style="2" customWidth="1"/>
    <col min="6150" max="6150" width="8.375" style="2" customWidth="1"/>
    <col min="6151" max="6151" width="7.375" style="2" customWidth="1"/>
    <col min="6152" max="6152" width="13.5" style="2" customWidth="1"/>
    <col min="6153" max="6153" width="10.5" style="2" customWidth="1"/>
    <col min="6154" max="6154" width="8.125" style="2" customWidth="1"/>
    <col min="6155" max="6155" width="11.375" style="2" customWidth="1"/>
    <col min="6156" max="6156" width="8.125" style="2" customWidth="1"/>
    <col min="6157" max="6157" width="10.875" style="2" customWidth="1"/>
    <col min="6158" max="6158" width="7.875" style="2" customWidth="1"/>
    <col min="6159" max="6159" width="13" style="2" customWidth="1"/>
    <col min="6160" max="6400" width="12" style="2"/>
    <col min="6401" max="6401" width="4.25" style="2" customWidth="1"/>
    <col min="6402" max="6402" width="4.375" style="2" customWidth="1"/>
    <col min="6403" max="6403" width="3.375" style="2" customWidth="1"/>
    <col min="6404" max="6404" width="4.75" style="2" customWidth="1"/>
    <col min="6405" max="6405" width="4.625" style="2" customWidth="1"/>
    <col min="6406" max="6406" width="8.375" style="2" customWidth="1"/>
    <col min="6407" max="6407" width="7.375" style="2" customWidth="1"/>
    <col min="6408" max="6408" width="13.5" style="2" customWidth="1"/>
    <col min="6409" max="6409" width="10.5" style="2" customWidth="1"/>
    <col min="6410" max="6410" width="8.125" style="2" customWidth="1"/>
    <col min="6411" max="6411" width="11.375" style="2" customWidth="1"/>
    <col min="6412" max="6412" width="8.125" style="2" customWidth="1"/>
    <col min="6413" max="6413" width="10.875" style="2" customWidth="1"/>
    <col min="6414" max="6414" width="7.875" style="2" customWidth="1"/>
    <col min="6415" max="6415" width="13" style="2" customWidth="1"/>
    <col min="6416" max="6656" width="12" style="2"/>
    <col min="6657" max="6657" width="4.25" style="2" customWidth="1"/>
    <col min="6658" max="6658" width="4.375" style="2" customWidth="1"/>
    <col min="6659" max="6659" width="3.375" style="2" customWidth="1"/>
    <col min="6660" max="6660" width="4.75" style="2" customWidth="1"/>
    <col min="6661" max="6661" width="4.625" style="2" customWidth="1"/>
    <col min="6662" max="6662" width="8.375" style="2" customWidth="1"/>
    <col min="6663" max="6663" width="7.375" style="2" customWidth="1"/>
    <col min="6664" max="6664" width="13.5" style="2" customWidth="1"/>
    <col min="6665" max="6665" width="10.5" style="2" customWidth="1"/>
    <col min="6666" max="6666" width="8.125" style="2" customWidth="1"/>
    <col min="6667" max="6667" width="11.375" style="2" customWidth="1"/>
    <col min="6668" max="6668" width="8.125" style="2" customWidth="1"/>
    <col min="6669" max="6669" width="10.875" style="2" customWidth="1"/>
    <col min="6670" max="6670" width="7.875" style="2" customWidth="1"/>
    <col min="6671" max="6671" width="13" style="2" customWidth="1"/>
    <col min="6672" max="6912" width="12" style="2"/>
    <col min="6913" max="6913" width="4.25" style="2" customWidth="1"/>
    <col min="6914" max="6914" width="4.375" style="2" customWidth="1"/>
    <col min="6915" max="6915" width="3.375" style="2" customWidth="1"/>
    <col min="6916" max="6916" width="4.75" style="2" customWidth="1"/>
    <col min="6917" max="6917" width="4.625" style="2" customWidth="1"/>
    <col min="6918" max="6918" width="8.375" style="2" customWidth="1"/>
    <col min="6919" max="6919" width="7.375" style="2" customWidth="1"/>
    <col min="6920" max="6920" width="13.5" style="2" customWidth="1"/>
    <col min="6921" max="6921" width="10.5" style="2" customWidth="1"/>
    <col min="6922" max="6922" width="8.125" style="2" customWidth="1"/>
    <col min="6923" max="6923" width="11.375" style="2" customWidth="1"/>
    <col min="6924" max="6924" width="8.125" style="2" customWidth="1"/>
    <col min="6925" max="6925" width="10.875" style="2" customWidth="1"/>
    <col min="6926" max="6926" width="7.875" style="2" customWidth="1"/>
    <col min="6927" max="6927" width="13" style="2" customWidth="1"/>
    <col min="6928" max="7168" width="12" style="2"/>
    <col min="7169" max="7169" width="4.25" style="2" customWidth="1"/>
    <col min="7170" max="7170" width="4.375" style="2" customWidth="1"/>
    <col min="7171" max="7171" width="3.375" style="2" customWidth="1"/>
    <col min="7172" max="7172" width="4.75" style="2" customWidth="1"/>
    <col min="7173" max="7173" width="4.625" style="2" customWidth="1"/>
    <col min="7174" max="7174" width="8.375" style="2" customWidth="1"/>
    <col min="7175" max="7175" width="7.375" style="2" customWidth="1"/>
    <col min="7176" max="7176" width="13.5" style="2" customWidth="1"/>
    <col min="7177" max="7177" width="10.5" style="2" customWidth="1"/>
    <col min="7178" max="7178" width="8.125" style="2" customWidth="1"/>
    <col min="7179" max="7179" width="11.375" style="2" customWidth="1"/>
    <col min="7180" max="7180" width="8.125" style="2" customWidth="1"/>
    <col min="7181" max="7181" width="10.875" style="2" customWidth="1"/>
    <col min="7182" max="7182" width="7.875" style="2" customWidth="1"/>
    <col min="7183" max="7183" width="13" style="2" customWidth="1"/>
    <col min="7184" max="7424" width="12" style="2"/>
    <col min="7425" max="7425" width="4.25" style="2" customWidth="1"/>
    <col min="7426" max="7426" width="4.375" style="2" customWidth="1"/>
    <col min="7427" max="7427" width="3.375" style="2" customWidth="1"/>
    <col min="7428" max="7428" width="4.75" style="2" customWidth="1"/>
    <col min="7429" max="7429" width="4.625" style="2" customWidth="1"/>
    <col min="7430" max="7430" width="8.375" style="2" customWidth="1"/>
    <col min="7431" max="7431" width="7.375" style="2" customWidth="1"/>
    <col min="7432" max="7432" width="13.5" style="2" customWidth="1"/>
    <col min="7433" max="7433" width="10.5" style="2" customWidth="1"/>
    <col min="7434" max="7434" width="8.125" style="2" customWidth="1"/>
    <col min="7435" max="7435" width="11.375" style="2" customWidth="1"/>
    <col min="7436" max="7436" width="8.125" style="2" customWidth="1"/>
    <col min="7437" max="7437" width="10.875" style="2" customWidth="1"/>
    <col min="7438" max="7438" width="7.875" style="2" customWidth="1"/>
    <col min="7439" max="7439" width="13" style="2" customWidth="1"/>
    <col min="7440" max="7680" width="12" style="2"/>
    <col min="7681" max="7681" width="4.25" style="2" customWidth="1"/>
    <col min="7682" max="7682" width="4.375" style="2" customWidth="1"/>
    <col min="7683" max="7683" width="3.375" style="2" customWidth="1"/>
    <col min="7684" max="7684" width="4.75" style="2" customWidth="1"/>
    <col min="7685" max="7685" width="4.625" style="2" customWidth="1"/>
    <col min="7686" max="7686" width="8.375" style="2" customWidth="1"/>
    <col min="7687" max="7687" width="7.375" style="2" customWidth="1"/>
    <col min="7688" max="7688" width="13.5" style="2" customWidth="1"/>
    <col min="7689" max="7689" width="10.5" style="2" customWidth="1"/>
    <col min="7690" max="7690" width="8.125" style="2" customWidth="1"/>
    <col min="7691" max="7691" width="11.375" style="2" customWidth="1"/>
    <col min="7692" max="7692" width="8.125" style="2" customWidth="1"/>
    <col min="7693" max="7693" width="10.875" style="2" customWidth="1"/>
    <col min="7694" max="7694" width="7.875" style="2" customWidth="1"/>
    <col min="7695" max="7695" width="13" style="2" customWidth="1"/>
    <col min="7696" max="7936" width="12" style="2"/>
    <col min="7937" max="7937" width="4.25" style="2" customWidth="1"/>
    <col min="7938" max="7938" width="4.375" style="2" customWidth="1"/>
    <col min="7939" max="7939" width="3.375" style="2" customWidth="1"/>
    <col min="7940" max="7940" width="4.75" style="2" customWidth="1"/>
    <col min="7941" max="7941" width="4.625" style="2" customWidth="1"/>
    <col min="7942" max="7942" width="8.375" style="2" customWidth="1"/>
    <col min="7943" max="7943" width="7.375" style="2" customWidth="1"/>
    <col min="7944" max="7944" width="13.5" style="2" customWidth="1"/>
    <col min="7945" max="7945" width="10.5" style="2" customWidth="1"/>
    <col min="7946" max="7946" width="8.125" style="2" customWidth="1"/>
    <col min="7947" max="7947" width="11.375" style="2" customWidth="1"/>
    <col min="7948" max="7948" width="8.125" style="2" customWidth="1"/>
    <col min="7949" max="7949" width="10.875" style="2" customWidth="1"/>
    <col min="7950" max="7950" width="7.875" style="2" customWidth="1"/>
    <col min="7951" max="7951" width="13" style="2" customWidth="1"/>
    <col min="7952" max="8192" width="12" style="2"/>
    <col min="8193" max="8193" width="4.25" style="2" customWidth="1"/>
    <col min="8194" max="8194" width="4.375" style="2" customWidth="1"/>
    <col min="8195" max="8195" width="3.375" style="2" customWidth="1"/>
    <col min="8196" max="8196" width="4.75" style="2" customWidth="1"/>
    <col min="8197" max="8197" width="4.625" style="2" customWidth="1"/>
    <col min="8198" max="8198" width="8.375" style="2" customWidth="1"/>
    <col min="8199" max="8199" width="7.375" style="2" customWidth="1"/>
    <col min="8200" max="8200" width="13.5" style="2" customWidth="1"/>
    <col min="8201" max="8201" width="10.5" style="2" customWidth="1"/>
    <col min="8202" max="8202" width="8.125" style="2" customWidth="1"/>
    <col min="8203" max="8203" width="11.375" style="2" customWidth="1"/>
    <col min="8204" max="8204" width="8.125" style="2" customWidth="1"/>
    <col min="8205" max="8205" width="10.875" style="2" customWidth="1"/>
    <col min="8206" max="8206" width="7.875" style="2" customWidth="1"/>
    <col min="8207" max="8207" width="13" style="2" customWidth="1"/>
    <col min="8208" max="8448" width="12" style="2"/>
    <col min="8449" max="8449" width="4.25" style="2" customWidth="1"/>
    <col min="8450" max="8450" width="4.375" style="2" customWidth="1"/>
    <col min="8451" max="8451" width="3.375" style="2" customWidth="1"/>
    <col min="8452" max="8452" width="4.75" style="2" customWidth="1"/>
    <col min="8453" max="8453" width="4.625" style="2" customWidth="1"/>
    <col min="8454" max="8454" width="8.375" style="2" customWidth="1"/>
    <col min="8455" max="8455" width="7.375" style="2" customWidth="1"/>
    <col min="8456" max="8456" width="13.5" style="2" customWidth="1"/>
    <col min="8457" max="8457" width="10.5" style="2" customWidth="1"/>
    <col min="8458" max="8458" width="8.125" style="2" customWidth="1"/>
    <col min="8459" max="8459" width="11.375" style="2" customWidth="1"/>
    <col min="8460" max="8460" width="8.125" style="2" customWidth="1"/>
    <col min="8461" max="8461" width="10.875" style="2" customWidth="1"/>
    <col min="8462" max="8462" width="7.875" style="2" customWidth="1"/>
    <col min="8463" max="8463" width="13" style="2" customWidth="1"/>
    <col min="8464" max="8704" width="12" style="2"/>
    <col min="8705" max="8705" width="4.25" style="2" customWidth="1"/>
    <col min="8706" max="8706" width="4.375" style="2" customWidth="1"/>
    <col min="8707" max="8707" width="3.375" style="2" customWidth="1"/>
    <col min="8708" max="8708" width="4.75" style="2" customWidth="1"/>
    <col min="8709" max="8709" width="4.625" style="2" customWidth="1"/>
    <col min="8710" max="8710" width="8.375" style="2" customWidth="1"/>
    <col min="8711" max="8711" width="7.375" style="2" customWidth="1"/>
    <col min="8712" max="8712" width="13.5" style="2" customWidth="1"/>
    <col min="8713" max="8713" width="10.5" style="2" customWidth="1"/>
    <col min="8714" max="8714" width="8.125" style="2" customWidth="1"/>
    <col min="8715" max="8715" width="11.375" style="2" customWidth="1"/>
    <col min="8716" max="8716" width="8.125" style="2" customWidth="1"/>
    <col min="8717" max="8717" width="10.875" style="2" customWidth="1"/>
    <col min="8718" max="8718" width="7.875" style="2" customWidth="1"/>
    <col min="8719" max="8719" width="13" style="2" customWidth="1"/>
    <col min="8720" max="8960" width="12" style="2"/>
    <col min="8961" max="8961" width="4.25" style="2" customWidth="1"/>
    <col min="8962" max="8962" width="4.375" style="2" customWidth="1"/>
    <col min="8963" max="8963" width="3.375" style="2" customWidth="1"/>
    <col min="8964" max="8964" width="4.75" style="2" customWidth="1"/>
    <col min="8965" max="8965" width="4.625" style="2" customWidth="1"/>
    <col min="8966" max="8966" width="8.375" style="2" customWidth="1"/>
    <col min="8967" max="8967" width="7.375" style="2" customWidth="1"/>
    <col min="8968" max="8968" width="13.5" style="2" customWidth="1"/>
    <col min="8969" max="8969" width="10.5" style="2" customWidth="1"/>
    <col min="8970" max="8970" width="8.125" style="2" customWidth="1"/>
    <col min="8971" max="8971" width="11.375" style="2" customWidth="1"/>
    <col min="8972" max="8972" width="8.125" style="2" customWidth="1"/>
    <col min="8973" max="8973" width="10.875" style="2" customWidth="1"/>
    <col min="8974" max="8974" width="7.875" style="2" customWidth="1"/>
    <col min="8975" max="8975" width="13" style="2" customWidth="1"/>
    <col min="8976" max="9216" width="12" style="2"/>
    <col min="9217" max="9217" width="4.25" style="2" customWidth="1"/>
    <col min="9218" max="9218" width="4.375" style="2" customWidth="1"/>
    <col min="9219" max="9219" width="3.375" style="2" customWidth="1"/>
    <col min="9220" max="9220" width="4.75" style="2" customWidth="1"/>
    <col min="9221" max="9221" width="4.625" style="2" customWidth="1"/>
    <col min="9222" max="9222" width="8.375" style="2" customWidth="1"/>
    <col min="9223" max="9223" width="7.375" style="2" customWidth="1"/>
    <col min="9224" max="9224" width="13.5" style="2" customWidth="1"/>
    <col min="9225" max="9225" width="10.5" style="2" customWidth="1"/>
    <col min="9226" max="9226" width="8.125" style="2" customWidth="1"/>
    <col min="9227" max="9227" width="11.375" style="2" customWidth="1"/>
    <col min="9228" max="9228" width="8.125" style="2" customWidth="1"/>
    <col min="9229" max="9229" width="10.875" style="2" customWidth="1"/>
    <col min="9230" max="9230" width="7.875" style="2" customWidth="1"/>
    <col min="9231" max="9231" width="13" style="2" customWidth="1"/>
    <col min="9232" max="9472" width="12" style="2"/>
    <col min="9473" max="9473" width="4.25" style="2" customWidth="1"/>
    <col min="9474" max="9474" width="4.375" style="2" customWidth="1"/>
    <col min="9475" max="9475" width="3.375" style="2" customWidth="1"/>
    <col min="9476" max="9476" width="4.75" style="2" customWidth="1"/>
    <col min="9477" max="9477" width="4.625" style="2" customWidth="1"/>
    <col min="9478" max="9478" width="8.375" style="2" customWidth="1"/>
    <col min="9479" max="9479" width="7.375" style="2" customWidth="1"/>
    <col min="9480" max="9480" width="13.5" style="2" customWidth="1"/>
    <col min="9481" max="9481" width="10.5" style="2" customWidth="1"/>
    <col min="9482" max="9482" width="8.125" style="2" customWidth="1"/>
    <col min="9483" max="9483" width="11.375" style="2" customWidth="1"/>
    <col min="9484" max="9484" width="8.125" style="2" customWidth="1"/>
    <col min="9485" max="9485" width="10.875" style="2" customWidth="1"/>
    <col min="9486" max="9486" width="7.875" style="2" customWidth="1"/>
    <col min="9487" max="9487" width="13" style="2" customWidth="1"/>
    <col min="9488" max="9728" width="12" style="2"/>
    <col min="9729" max="9729" width="4.25" style="2" customWidth="1"/>
    <col min="9730" max="9730" width="4.375" style="2" customWidth="1"/>
    <col min="9731" max="9731" width="3.375" style="2" customWidth="1"/>
    <col min="9732" max="9732" width="4.75" style="2" customWidth="1"/>
    <col min="9733" max="9733" width="4.625" style="2" customWidth="1"/>
    <col min="9734" max="9734" width="8.375" style="2" customWidth="1"/>
    <col min="9735" max="9735" width="7.375" style="2" customWidth="1"/>
    <col min="9736" max="9736" width="13.5" style="2" customWidth="1"/>
    <col min="9737" max="9737" width="10.5" style="2" customWidth="1"/>
    <col min="9738" max="9738" width="8.125" style="2" customWidth="1"/>
    <col min="9739" max="9739" width="11.375" style="2" customWidth="1"/>
    <col min="9740" max="9740" width="8.125" style="2" customWidth="1"/>
    <col min="9741" max="9741" width="10.875" style="2" customWidth="1"/>
    <col min="9742" max="9742" width="7.875" style="2" customWidth="1"/>
    <col min="9743" max="9743" width="13" style="2" customWidth="1"/>
    <col min="9744" max="9984" width="12" style="2"/>
    <col min="9985" max="9985" width="4.25" style="2" customWidth="1"/>
    <col min="9986" max="9986" width="4.375" style="2" customWidth="1"/>
    <col min="9987" max="9987" width="3.375" style="2" customWidth="1"/>
    <col min="9988" max="9988" width="4.75" style="2" customWidth="1"/>
    <col min="9989" max="9989" width="4.625" style="2" customWidth="1"/>
    <col min="9990" max="9990" width="8.375" style="2" customWidth="1"/>
    <col min="9991" max="9991" width="7.375" style="2" customWidth="1"/>
    <col min="9992" max="9992" width="13.5" style="2" customWidth="1"/>
    <col min="9993" max="9993" width="10.5" style="2" customWidth="1"/>
    <col min="9994" max="9994" width="8.125" style="2" customWidth="1"/>
    <col min="9995" max="9995" width="11.375" style="2" customWidth="1"/>
    <col min="9996" max="9996" width="8.125" style="2" customWidth="1"/>
    <col min="9997" max="9997" width="10.875" style="2" customWidth="1"/>
    <col min="9998" max="9998" width="7.875" style="2" customWidth="1"/>
    <col min="9999" max="9999" width="13" style="2" customWidth="1"/>
    <col min="10000" max="10240" width="12" style="2"/>
    <col min="10241" max="10241" width="4.25" style="2" customWidth="1"/>
    <col min="10242" max="10242" width="4.375" style="2" customWidth="1"/>
    <col min="10243" max="10243" width="3.375" style="2" customWidth="1"/>
    <col min="10244" max="10244" width="4.75" style="2" customWidth="1"/>
    <col min="10245" max="10245" width="4.625" style="2" customWidth="1"/>
    <col min="10246" max="10246" width="8.375" style="2" customWidth="1"/>
    <col min="10247" max="10247" width="7.375" style="2" customWidth="1"/>
    <col min="10248" max="10248" width="13.5" style="2" customWidth="1"/>
    <col min="10249" max="10249" width="10.5" style="2" customWidth="1"/>
    <col min="10250" max="10250" width="8.125" style="2" customWidth="1"/>
    <col min="10251" max="10251" width="11.375" style="2" customWidth="1"/>
    <col min="10252" max="10252" width="8.125" style="2" customWidth="1"/>
    <col min="10253" max="10253" width="10.875" style="2" customWidth="1"/>
    <col min="10254" max="10254" width="7.875" style="2" customWidth="1"/>
    <col min="10255" max="10255" width="13" style="2" customWidth="1"/>
    <col min="10256" max="10496" width="12" style="2"/>
    <col min="10497" max="10497" width="4.25" style="2" customWidth="1"/>
    <col min="10498" max="10498" width="4.375" style="2" customWidth="1"/>
    <col min="10499" max="10499" width="3.375" style="2" customWidth="1"/>
    <col min="10500" max="10500" width="4.75" style="2" customWidth="1"/>
    <col min="10501" max="10501" width="4.625" style="2" customWidth="1"/>
    <col min="10502" max="10502" width="8.375" style="2" customWidth="1"/>
    <col min="10503" max="10503" width="7.375" style="2" customWidth="1"/>
    <col min="10504" max="10504" width="13.5" style="2" customWidth="1"/>
    <col min="10505" max="10505" width="10.5" style="2" customWidth="1"/>
    <col min="10506" max="10506" width="8.125" style="2" customWidth="1"/>
    <col min="10507" max="10507" width="11.375" style="2" customWidth="1"/>
    <col min="10508" max="10508" width="8.125" style="2" customWidth="1"/>
    <col min="10509" max="10509" width="10.875" style="2" customWidth="1"/>
    <col min="10510" max="10510" width="7.875" style="2" customWidth="1"/>
    <col min="10511" max="10511" width="13" style="2" customWidth="1"/>
    <col min="10512" max="10752" width="12" style="2"/>
    <col min="10753" max="10753" width="4.25" style="2" customWidth="1"/>
    <col min="10754" max="10754" width="4.375" style="2" customWidth="1"/>
    <col min="10755" max="10755" width="3.375" style="2" customWidth="1"/>
    <col min="10756" max="10756" width="4.75" style="2" customWidth="1"/>
    <col min="10757" max="10757" width="4.625" style="2" customWidth="1"/>
    <col min="10758" max="10758" width="8.375" style="2" customWidth="1"/>
    <col min="10759" max="10759" width="7.375" style="2" customWidth="1"/>
    <col min="10760" max="10760" width="13.5" style="2" customWidth="1"/>
    <col min="10761" max="10761" width="10.5" style="2" customWidth="1"/>
    <col min="10762" max="10762" width="8.125" style="2" customWidth="1"/>
    <col min="10763" max="10763" width="11.375" style="2" customWidth="1"/>
    <col min="10764" max="10764" width="8.125" style="2" customWidth="1"/>
    <col min="10765" max="10765" width="10.875" style="2" customWidth="1"/>
    <col min="10766" max="10766" width="7.875" style="2" customWidth="1"/>
    <col min="10767" max="10767" width="13" style="2" customWidth="1"/>
    <col min="10768" max="11008" width="12" style="2"/>
    <col min="11009" max="11009" width="4.25" style="2" customWidth="1"/>
    <col min="11010" max="11010" width="4.375" style="2" customWidth="1"/>
    <col min="11011" max="11011" width="3.375" style="2" customWidth="1"/>
    <col min="11012" max="11012" width="4.75" style="2" customWidth="1"/>
    <col min="11013" max="11013" width="4.625" style="2" customWidth="1"/>
    <col min="11014" max="11014" width="8.375" style="2" customWidth="1"/>
    <col min="11015" max="11015" width="7.375" style="2" customWidth="1"/>
    <col min="11016" max="11016" width="13.5" style="2" customWidth="1"/>
    <col min="11017" max="11017" width="10.5" style="2" customWidth="1"/>
    <col min="11018" max="11018" width="8.125" style="2" customWidth="1"/>
    <col min="11019" max="11019" width="11.375" style="2" customWidth="1"/>
    <col min="11020" max="11020" width="8.125" style="2" customWidth="1"/>
    <col min="11021" max="11021" width="10.875" style="2" customWidth="1"/>
    <col min="11022" max="11022" width="7.875" style="2" customWidth="1"/>
    <col min="11023" max="11023" width="13" style="2" customWidth="1"/>
    <col min="11024" max="11264" width="12" style="2"/>
    <col min="11265" max="11265" width="4.25" style="2" customWidth="1"/>
    <col min="11266" max="11266" width="4.375" style="2" customWidth="1"/>
    <col min="11267" max="11267" width="3.375" style="2" customWidth="1"/>
    <col min="11268" max="11268" width="4.75" style="2" customWidth="1"/>
    <col min="11269" max="11269" width="4.625" style="2" customWidth="1"/>
    <col min="11270" max="11270" width="8.375" style="2" customWidth="1"/>
    <col min="11271" max="11271" width="7.375" style="2" customWidth="1"/>
    <col min="11272" max="11272" width="13.5" style="2" customWidth="1"/>
    <col min="11273" max="11273" width="10.5" style="2" customWidth="1"/>
    <col min="11274" max="11274" width="8.125" style="2" customWidth="1"/>
    <col min="11275" max="11275" width="11.375" style="2" customWidth="1"/>
    <col min="11276" max="11276" width="8.125" style="2" customWidth="1"/>
    <col min="11277" max="11277" width="10.875" style="2" customWidth="1"/>
    <col min="11278" max="11278" width="7.875" style="2" customWidth="1"/>
    <col min="11279" max="11279" width="13" style="2" customWidth="1"/>
    <col min="11280" max="11520" width="12" style="2"/>
    <col min="11521" max="11521" width="4.25" style="2" customWidth="1"/>
    <col min="11522" max="11522" width="4.375" style="2" customWidth="1"/>
    <col min="11523" max="11523" width="3.375" style="2" customWidth="1"/>
    <col min="11524" max="11524" width="4.75" style="2" customWidth="1"/>
    <col min="11525" max="11525" width="4.625" style="2" customWidth="1"/>
    <col min="11526" max="11526" width="8.375" style="2" customWidth="1"/>
    <col min="11527" max="11527" width="7.375" style="2" customWidth="1"/>
    <col min="11528" max="11528" width="13.5" style="2" customWidth="1"/>
    <col min="11529" max="11529" width="10.5" style="2" customWidth="1"/>
    <col min="11530" max="11530" width="8.125" style="2" customWidth="1"/>
    <col min="11531" max="11531" width="11.375" style="2" customWidth="1"/>
    <col min="11532" max="11532" width="8.125" style="2" customWidth="1"/>
    <col min="11533" max="11533" width="10.875" style="2" customWidth="1"/>
    <col min="11534" max="11534" width="7.875" style="2" customWidth="1"/>
    <col min="11535" max="11535" width="13" style="2" customWidth="1"/>
    <col min="11536" max="11776" width="12" style="2"/>
    <col min="11777" max="11777" width="4.25" style="2" customWidth="1"/>
    <col min="11778" max="11778" width="4.375" style="2" customWidth="1"/>
    <col min="11779" max="11779" width="3.375" style="2" customWidth="1"/>
    <col min="11780" max="11780" width="4.75" style="2" customWidth="1"/>
    <col min="11781" max="11781" width="4.625" style="2" customWidth="1"/>
    <col min="11782" max="11782" width="8.375" style="2" customWidth="1"/>
    <col min="11783" max="11783" width="7.375" style="2" customWidth="1"/>
    <col min="11784" max="11784" width="13.5" style="2" customWidth="1"/>
    <col min="11785" max="11785" width="10.5" style="2" customWidth="1"/>
    <col min="11786" max="11786" width="8.125" style="2" customWidth="1"/>
    <col min="11787" max="11787" width="11.375" style="2" customWidth="1"/>
    <col min="11788" max="11788" width="8.125" style="2" customWidth="1"/>
    <col min="11789" max="11789" width="10.875" style="2" customWidth="1"/>
    <col min="11790" max="11790" width="7.875" style="2" customWidth="1"/>
    <col min="11791" max="11791" width="13" style="2" customWidth="1"/>
    <col min="11792" max="12032" width="12" style="2"/>
    <col min="12033" max="12033" width="4.25" style="2" customWidth="1"/>
    <col min="12034" max="12034" width="4.375" style="2" customWidth="1"/>
    <col min="12035" max="12035" width="3.375" style="2" customWidth="1"/>
    <col min="12036" max="12036" width="4.75" style="2" customWidth="1"/>
    <col min="12037" max="12037" width="4.625" style="2" customWidth="1"/>
    <col min="12038" max="12038" width="8.375" style="2" customWidth="1"/>
    <col min="12039" max="12039" width="7.375" style="2" customWidth="1"/>
    <col min="12040" max="12040" width="13.5" style="2" customWidth="1"/>
    <col min="12041" max="12041" width="10.5" style="2" customWidth="1"/>
    <col min="12042" max="12042" width="8.125" style="2" customWidth="1"/>
    <col min="12043" max="12043" width="11.375" style="2" customWidth="1"/>
    <col min="12044" max="12044" width="8.125" style="2" customWidth="1"/>
    <col min="12045" max="12045" width="10.875" style="2" customWidth="1"/>
    <col min="12046" max="12046" width="7.875" style="2" customWidth="1"/>
    <col min="12047" max="12047" width="13" style="2" customWidth="1"/>
    <col min="12048" max="12288" width="12" style="2"/>
    <col min="12289" max="12289" width="4.25" style="2" customWidth="1"/>
    <col min="12290" max="12290" width="4.375" style="2" customWidth="1"/>
    <col min="12291" max="12291" width="3.375" style="2" customWidth="1"/>
    <col min="12292" max="12292" width="4.75" style="2" customWidth="1"/>
    <col min="12293" max="12293" width="4.625" style="2" customWidth="1"/>
    <col min="12294" max="12294" width="8.375" style="2" customWidth="1"/>
    <col min="12295" max="12295" width="7.375" style="2" customWidth="1"/>
    <col min="12296" max="12296" width="13.5" style="2" customWidth="1"/>
    <col min="12297" max="12297" width="10.5" style="2" customWidth="1"/>
    <col min="12298" max="12298" width="8.125" style="2" customWidth="1"/>
    <col min="12299" max="12299" width="11.375" style="2" customWidth="1"/>
    <col min="12300" max="12300" width="8.125" style="2" customWidth="1"/>
    <col min="12301" max="12301" width="10.875" style="2" customWidth="1"/>
    <col min="12302" max="12302" width="7.875" style="2" customWidth="1"/>
    <col min="12303" max="12303" width="13" style="2" customWidth="1"/>
    <col min="12304" max="12544" width="12" style="2"/>
    <col min="12545" max="12545" width="4.25" style="2" customWidth="1"/>
    <col min="12546" max="12546" width="4.375" style="2" customWidth="1"/>
    <col min="12547" max="12547" width="3.375" style="2" customWidth="1"/>
    <col min="12548" max="12548" width="4.75" style="2" customWidth="1"/>
    <col min="12549" max="12549" width="4.625" style="2" customWidth="1"/>
    <col min="12550" max="12550" width="8.375" style="2" customWidth="1"/>
    <col min="12551" max="12551" width="7.375" style="2" customWidth="1"/>
    <col min="12552" max="12552" width="13.5" style="2" customWidth="1"/>
    <col min="12553" max="12553" width="10.5" style="2" customWidth="1"/>
    <col min="12554" max="12554" width="8.125" style="2" customWidth="1"/>
    <col min="12555" max="12555" width="11.375" style="2" customWidth="1"/>
    <col min="12556" max="12556" width="8.125" style="2" customWidth="1"/>
    <col min="12557" max="12557" width="10.875" style="2" customWidth="1"/>
    <col min="12558" max="12558" width="7.875" style="2" customWidth="1"/>
    <col min="12559" max="12559" width="13" style="2" customWidth="1"/>
    <col min="12560" max="12800" width="12" style="2"/>
    <col min="12801" max="12801" width="4.25" style="2" customWidth="1"/>
    <col min="12802" max="12802" width="4.375" style="2" customWidth="1"/>
    <col min="12803" max="12803" width="3.375" style="2" customWidth="1"/>
    <col min="12804" max="12804" width="4.75" style="2" customWidth="1"/>
    <col min="12805" max="12805" width="4.625" style="2" customWidth="1"/>
    <col min="12806" max="12806" width="8.375" style="2" customWidth="1"/>
    <col min="12807" max="12807" width="7.375" style="2" customWidth="1"/>
    <col min="12808" max="12808" width="13.5" style="2" customWidth="1"/>
    <col min="12809" max="12809" width="10.5" style="2" customWidth="1"/>
    <col min="12810" max="12810" width="8.125" style="2" customWidth="1"/>
    <col min="12811" max="12811" width="11.375" style="2" customWidth="1"/>
    <col min="12812" max="12812" width="8.125" style="2" customWidth="1"/>
    <col min="12813" max="12813" width="10.875" style="2" customWidth="1"/>
    <col min="12814" max="12814" width="7.875" style="2" customWidth="1"/>
    <col min="12815" max="12815" width="13" style="2" customWidth="1"/>
    <col min="12816" max="13056" width="12" style="2"/>
    <col min="13057" max="13057" width="4.25" style="2" customWidth="1"/>
    <col min="13058" max="13058" width="4.375" style="2" customWidth="1"/>
    <col min="13059" max="13059" width="3.375" style="2" customWidth="1"/>
    <col min="13060" max="13060" width="4.75" style="2" customWidth="1"/>
    <col min="13061" max="13061" width="4.625" style="2" customWidth="1"/>
    <col min="13062" max="13062" width="8.375" style="2" customWidth="1"/>
    <col min="13063" max="13063" width="7.375" style="2" customWidth="1"/>
    <col min="13064" max="13064" width="13.5" style="2" customWidth="1"/>
    <col min="13065" max="13065" width="10.5" style="2" customWidth="1"/>
    <col min="13066" max="13066" width="8.125" style="2" customWidth="1"/>
    <col min="13067" max="13067" width="11.375" style="2" customWidth="1"/>
    <col min="13068" max="13068" width="8.125" style="2" customWidth="1"/>
    <col min="13069" max="13069" width="10.875" style="2" customWidth="1"/>
    <col min="13070" max="13070" width="7.875" style="2" customWidth="1"/>
    <col min="13071" max="13071" width="13" style="2" customWidth="1"/>
    <col min="13072" max="13312" width="12" style="2"/>
    <col min="13313" max="13313" width="4.25" style="2" customWidth="1"/>
    <col min="13314" max="13314" width="4.375" style="2" customWidth="1"/>
    <col min="13315" max="13315" width="3.375" style="2" customWidth="1"/>
    <col min="13316" max="13316" width="4.75" style="2" customWidth="1"/>
    <col min="13317" max="13317" width="4.625" style="2" customWidth="1"/>
    <col min="13318" max="13318" width="8.375" style="2" customWidth="1"/>
    <col min="13319" max="13319" width="7.375" style="2" customWidth="1"/>
    <col min="13320" max="13320" width="13.5" style="2" customWidth="1"/>
    <col min="13321" max="13321" width="10.5" style="2" customWidth="1"/>
    <col min="13322" max="13322" width="8.125" style="2" customWidth="1"/>
    <col min="13323" max="13323" width="11.375" style="2" customWidth="1"/>
    <col min="13324" max="13324" width="8.125" style="2" customWidth="1"/>
    <col min="13325" max="13325" width="10.875" style="2" customWidth="1"/>
    <col min="13326" max="13326" width="7.875" style="2" customWidth="1"/>
    <col min="13327" max="13327" width="13" style="2" customWidth="1"/>
    <col min="13328" max="13568" width="12" style="2"/>
    <col min="13569" max="13569" width="4.25" style="2" customWidth="1"/>
    <col min="13570" max="13570" width="4.375" style="2" customWidth="1"/>
    <col min="13571" max="13571" width="3.375" style="2" customWidth="1"/>
    <col min="13572" max="13572" width="4.75" style="2" customWidth="1"/>
    <col min="13573" max="13573" width="4.625" style="2" customWidth="1"/>
    <col min="13574" max="13574" width="8.375" style="2" customWidth="1"/>
    <col min="13575" max="13575" width="7.375" style="2" customWidth="1"/>
    <col min="13576" max="13576" width="13.5" style="2" customWidth="1"/>
    <col min="13577" max="13577" width="10.5" style="2" customWidth="1"/>
    <col min="13578" max="13578" width="8.125" style="2" customWidth="1"/>
    <col min="13579" max="13579" width="11.375" style="2" customWidth="1"/>
    <col min="13580" max="13580" width="8.125" style="2" customWidth="1"/>
    <col min="13581" max="13581" width="10.875" style="2" customWidth="1"/>
    <col min="13582" max="13582" width="7.875" style="2" customWidth="1"/>
    <col min="13583" max="13583" width="13" style="2" customWidth="1"/>
    <col min="13584" max="13824" width="12" style="2"/>
    <col min="13825" max="13825" width="4.25" style="2" customWidth="1"/>
    <col min="13826" max="13826" width="4.375" style="2" customWidth="1"/>
    <col min="13827" max="13827" width="3.375" style="2" customWidth="1"/>
    <col min="13828" max="13828" width="4.75" style="2" customWidth="1"/>
    <col min="13829" max="13829" width="4.625" style="2" customWidth="1"/>
    <col min="13830" max="13830" width="8.375" style="2" customWidth="1"/>
    <col min="13831" max="13831" width="7.375" style="2" customWidth="1"/>
    <col min="13832" max="13832" width="13.5" style="2" customWidth="1"/>
    <col min="13833" max="13833" width="10.5" style="2" customWidth="1"/>
    <col min="13834" max="13834" width="8.125" style="2" customWidth="1"/>
    <col min="13835" max="13835" width="11.375" style="2" customWidth="1"/>
    <col min="13836" max="13836" width="8.125" style="2" customWidth="1"/>
    <col min="13837" max="13837" width="10.875" style="2" customWidth="1"/>
    <col min="13838" max="13838" width="7.875" style="2" customWidth="1"/>
    <col min="13839" max="13839" width="13" style="2" customWidth="1"/>
    <col min="13840" max="14080" width="12" style="2"/>
    <col min="14081" max="14081" width="4.25" style="2" customWidth="1"/>
    <col min="14082" max="14082" width="4.375" style="2" customWidth="1"/>
    <col min="14083" max="14083" width="3.375" style="2" customWidth="1"/>
    <col min="14084" max="14084" width="4.75" style="2" customWidth="1"/>
    <col min="14085" max="14085" width="4.625" style="2" customWidth="1"/>
    <col min="14086" max="14086" width="8.375" style="2" customWidth="1"/>
    <col min="14087" max="14087" width="7.375" style="2" customWidth="1"/>
    <col min="14088" max="14088" width="13.5" style="2" customWidth="1"/>
    <col min="14089" max="14089" width="10.5" style="2" customWidth="1"/>
    <col min="14090" max="14090" width="8.125" style="2" customWidth="1"/>
    <col min="14091" max="14091" width="11.375" style="2" customWidth="1"/>
    <col min="14092" max="14092" width="8.125" style="2" customWidth="1"/>
    <col min="14093" max="14093" width="10.875" style="2" customWidth="1"/>
    <col min="14094" max="14094" width="7.875" style="2" customWidth="1"/>
    <col min="14095" max="14095" width="13" style="2" customWidth="1"/>
    <col min="14096" max="14336" width="12" style="2"/>
    <col min="14337" max="14337" width="4.25" style="2" customWidth="1"/>
    <col min="14338" max="14338" width="4.375" style="2" customWidth="1"/>
    <col min="14339" max="14339" width="3.375" style="2" customWidth="1"/>
    <col min="14340" max="14340" width="4.75" style="2" customWidth="1"/>
    <col min="14341" max="14341" width="4.625" style="2" customWidth="1"/>
    <col min="14342" max="14342" width="8.375" style="2" customWidth="1"/>
    <col min="14343" max="14343" width="7.375" style="2" customWidth="1"/>
    <col min="14344" max="14344" width="13.5" style="2" customWidth="1"/>
    <col min="14345" max="14345" width="10.5" style="2" customWidth="1"/>
    <col min="14346" max="14346" width="8.125" style="2" customWidth="1"/>
    <col min="14347" max="14347" width="11.375" style="2" customWidth="1"/>
    <col min="14348" max="14348" width="8.125" style="2" customWidth="1"/>
    <col min="14349" max="14349" width="10.875" style="2" customWidth="1"/>
    <col min="14350" max="14350" width="7.875" style="2" customWidth="1"/>
    <col min="14351" max="14351" width="13" style="2" customWidth="1"/>
    <col min="14352" max="14592" width="12" style="2"/>
    <col min="14593" max="14593" width="4.25" style="2" customWidth="1"/>
    <col min="14594" max="14594" width="4.375" style="2" customWidth="1"/>
    <col min="14595" max="14595" width="3.375" style="2" customWidth="1"/>
    <col min="14596" max="14596" width="4.75" style="2" customWidth="1"/>
    <col min="14597" max="14597" width="4.625" style="2" customWidth="1"/>
    <col min="14598" max="14598" width="8.375" style="2" customWidth="1"/>
    <col min="14599" max="14599" width="7.375" style="2" customWidth="1"/>
    <col min="14600" max="14600" width="13.5" style="2" customWidth="1"/>
    <col min="14601" max="14601" width="10.5" style="2" customWidth="1"/>
    <col min="14602" max="14602" width="8.125" style="2" customWidth="1"/>
    <col min="14603" max="14603" width="11.375" style="2" customWidth="1"/>
    <col min="14604" max="14604" width="8.125" style="2" customWidth="1"/>
    <col min="14605" max="14605" width="10.875" style="2" customWidth="1"/>
    <col min="14606" max="14606" width="7.875" style="2" customWidth="1"/>
    <col min="14607" max="14607" width="13" style="2" customWidth="1"/>
    <col min="14608" max="14848" width="12" style="2"/>
    <col min="14849" max="14849" width="4.25" style="2" customWidth="1"/>
    <col min="14850" max="14850" width="4.375" style="2" customWidth="1"/>
    <col min="14851" max="14851" width="3.375" style="2" customWidth="1"/>
    <col min="14852" max="14852" width="4.75" style="2" customWidth="1"/>
    <col min="14853" max="14853" width="4.625" style="2" customWidth="1"/>
    <col min="14854" max="14854" width="8.375" style="2" customWidth="1"/>
    <col min="14855" max="14855" width="7.375" style="2" customWidth="1"/>
    <col min="14856" max="14856" width="13.5" style="2" customWidth="1"/>
    <col min="14857" max="14857" width="10.5" style="2" customWidth="1"/>
    <col min="14858" max="14858" width="8.125" style="2" customWidth="1"/>
    <col min="14859" max="14859" width="11.375" style="2" customWidth="1"/>
    <col min="14860" max="14860" width="8.125" style="2" customWidth="1"/>
    <col min="14861" max="14861" width="10.875" style="2" customWidth="1"/>
    <col min="14862" max="14862" width="7.875" style="2" customWidth="1"/>
    <col min="14863" max="14863" width="13" style="2" customWidth="1"/>
    <col min="14864" max="15104" width="12" style="2"/>
    <col min="15105" max="15105" width="4.25" style="2" customWidth="1"/>
    <col min="15106" max="15106" width="4.375" style="2" customWidth="1"/>
    <col min="15107" max="15107" width="3.375" style="2" customWidth="1"/>
    <col min="15108" max="15108" width="4.75" style="2" customWidth="1"/>
    <col min="15109" max="15109" width="4.625" style="2" customWidth="1"/>
    <col min="15110" max="15110" width="8.375" style="2" customWidth="1"/>
    <col min="15111" max="15111" width="7.375" style="2" customWidth="1"/>
    <col min="15112" max="15112" width="13.5" style="2" customWidth="1"/>
    <col min="15113" max="15113" width="10.5" style="2" customWidth="1"/>
    <col min="15114" max="15114" width="8.125" style="2" customWidth="1"/>
    <col min="15115" max="15115" width="11.375" style="2" customWidth="1"/>
    <col min="15116" max="15116" width="8.125" style="2" customWidth="1"/>
    <col min="15117" max="15117" width="10.875" style="2" customWidth="1"/>
    <col min="15118" max="15118" width="7.875" style="2" customWidth="1"/>
    <col min="15119" max="15119" width="13" style="2" customWidth="1"/>
    <col min="15120" max="15360" width="12" style="2"/>
    <col min="15361" max="15361" width="4.25" style="2" customWidth="1"/>
    <col min="15362" max="15362" width="4.375" style="2" customWidth="1"/>
    <col min="15363" max="15363" width="3.375" style="2" customWidth="1"/>
    <col min="15364" max="15364" width="4.75" style="2" customWidth="1"/>
    <col min="15365" max="15365" width="4.625" style="2" customWidth="1"/>
    <col min="15366" max="15366" width="8.375" style="2" customWidth="1"/>
    <col min="15367" max="15367" width="7.375" style="2" customWidth="1"/>
    <col min="15368" max="15368" width="13.5" style="2" customWidth="1"/>
    <col min="15369" max="15369" width="10.5" style="2" customWidth="1"/>
    <col min="15370" max="15370" width="8.125" style="2" customWidth="1"/>
    <col min="15371" max="15371" width="11.375" style="2" customWidth="1"/>
    <col min="15372" max="15372" width="8.125" style="2" customWidth="1"/>
    <col min="15373" max="15373" width="10.875" style="2" customWidth="1"/>
    <col min="15374" max="15374" width="7.875" style="2" customWidth="1"/>
    <col min="15375" max="15375" width="13" style="2" customWidth="1"/>
    <col min="15376" max="15616" width="12" style="2"/>
    <col min="15617" max="15617" width="4.25" style="2" customWidth="1"/>
    <col min="15618" max="15618" width="4.375" style="2" customWidth="1"/>
    <col min="15619" max="15619" width="3.375" style="2" customWidth="1"/>
    <col min="15620" max="15620" width="4.75" style="2" customWidth="1"/>
    <col min="15621" max="15621" width="4.625" style="2" customWidth="1"/>
    <col min="15622" max="15622" width="8.375" style="2" customWidth="1"/>
    <col min="15623" max="15623" width="7.375" style="2" customWidth="1"/>
    <col min="15624" max="15624" width="13.5" style="2" customWidth="1"/>
    <col min="15625" max="15625" width="10.5" style="2" customWidth="1"/>
    <col min="15626" max="15626" width="8.125" style="2" customWidth="1"/>
    <col min="15627" max="15627" width="11.375" style="2" customWidth="1"/>
    <col min="15628" max="15628" width="8.125" style="2" customWidth="1"/>
    <col min="15629" max="15629" width="10.875" style="2" customWidth="1"/>
    <col min="15630" max="15630" width="7.875" style="2" customWidth="1"/>
    <col min="15631" max="15631" width="13" style="2" customWidth="1"/>
    <col min="15632" max="15872" width="12" style="2"/>
    <col min="15873" max="15873" width="4.25" style="2" customWidth="1"/>
    <col min="15874" max="15874" width="4.375" style="2" customWidth="1"/>
    <col min="15875" max="15875" width="3.375" style="2" customWidth="1"/>
    <col min="15876" max="15876" width="4.75" style="2" customWidth="1"/>
    <col min="15877" max="15877" width="4.625" style="2" customWidth="1"/>
    <col min="15878" max="15878" width="8.375" style="2" customWidth="1"/>
    <col min="15879" max="15879" width="7.375" style="2" customWidth="1"/>
    <col min="15880" max="15880" width="13.5" style="2" customWidth="1"/>
    <col min="15881" max="15881" width="10.5" style="2" customWidth="1"/>
    <col min="15882" max="15882" width="8.125" style="2" customWidth="1"/>
    <col min="15883" max="15883" width="11.375" style="2" customWidth="1"/>
    <col min="15884" max="15884" width="8.125" style="2" customWidth="1"/>
    <col min="15885" max="15885" width="10.875" style="2" customWidth="1"/>
    <col min="15886" max="15886" width="7.875" style="2" customWidth="1"/>
    <col min="15887" max="15887" width="13" style="2" customWidth="1"/>
    <col min="15888" max="16128" width="12" style="2"/>
    <col min="16129" max="16129" width="4.25" style="2" customWidth="1"/>
    <col min="16130" max="16130" width="4.375" style="2" customWidth="1"/>
    <col min="16131" max="16131" width="3.375" style="2" customWidth="1"/>
    <col min="16132" max="16132" width="4.75" style="2" customWidth="1"/>
    <col min="16133" max="16133" width="4.625" style="2" customWidth="1"/>
    <col min="16134" max="16134" width="8.375" style="2" customWidth="1"/>
    <col min="16135" max="16135" width="7.375" style="2" customWidth="1"/>
    <col min="16136" max="16136" width="13.5" style="2" customWidth="1"/>
    <col min="16137" max="16137" width="10.5" style="2" customWidth="1"/>
    <col min="16138" max="16138" width="8.125" style="2" customWidth="1"/>
    <col min="16139" max="16139" width="11.375" style="2" customWidth="1"/>
    <col min="16140" max="16140" width="8.125" style="2" customWidth="1"/>
    <col min="16141" max="16141" width="10.875" style="2" customWidth="1"/>
    <col min="16142" max="16142" width="7.875" style="2" customWidth="1"/>
    <col min="16143" max="16143" width="13" style="2" customWidth="1"/>
    <col min="16144" max="16384" width="12" style="2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4" customHeight="1" spans="1:15">
      <c r="A3" s="8" t="s">
        <v>2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27"/>
      <c r="O3" s="28"/>
    </row>
    <row r="4" ht="28.5" customHeight="1" spans="1:15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29" t="s">
        <v>15</v>
      </c>
      <c r="O4" s="11" t="s">
        <v>16</v>
      </c>
    </row>
    <row r="5" ht="28.5" customHeight="1" spans="1: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9"/>
      <c r="O5" s="11"/>
    </row>
    <row r="6" ht="14.25" spans="1:16">
      <c r="A6" s="12">
        <v>1</v>
      </c>
      <c r="B6" s="13" t="s">
        <v>17</v>
      </c>
      <c r="C6" s="14" t="s">
        <v>18</v>
      </c>
      <c r="D6" s="15">
        <v>1</v>
      </c>
      <c r="E6" s="13" t="s">
        <v>19</v>
      </c>
      <c r="F6" s="16"/>
      <c r="G6" s="17" t="s">
        <v>20</v>
      </c>
      <c r="H6" s="17" t="s">
        <v>21</v>
      </c>
      <c r="I6" s="17">
        <f t="shared" ref="I6:I11" si="0">J6*45</f>
        <v>270</v>
      </c>
      <c r="J6" s="17">
        <v>6</v>
      </c>
      <c r="K6" s="17">
        <v>2750</v>
      </c>
      <c r="L6" s="17"/>
      <c r="M6" s="17">
        <f t="shared" ref="M6:M24" si="1">K6*0.2+L6*20</f>
        <v>550</v>
      </c>
      <c r="N6" s="30">
        <f t="shared" ref="N6:N11" si="2">I6/19</f>
        <v>14.2105263157895</v>
      </c>
      <c r="O6" s="31">
        <v>42614</v>
      </c>
      <c r="P6" s="5"/>
    </row>
    <row r="7" ht="27" spans="1:16">
      <c r="A7" s="12">
        <v>2</v>
      </c>
      <c r="B7" s="13"/>
      <c r="C7" s="18"/>
      <c r="D7" s="15">
        <v>2</v>
      </c>
      <c r="E7" s="13" t="s">
        <v>22</v>
      </c>
      <c r="F7" s="16"/>
      <c r="G7" s="17" t="s">
        <v>20</v>
      </c>
      <c r="H7" s="17" t="s">
        <v>23</v>
      </c>
      <c r="I7" s="17">
        <f t="shared" si="0"/>
        <v>810</v>
      </c>
      <c r="J7" s="17">
        <v>18</v>
      </c>
      <c r="K7" s="17">
        <v>6238</v>
      </c>
      <c r="L7" s="17">
        <v>4.2</v>
      </c>
      <c r="M7" s="17">
        <f t="shared" si="1"/>
        <v>1331.6</v>
      </c>
      <c r="N7" s="30">
        <f t="shared" si="2"/>
        <v>42.6315789473684</v>
      </c>
      <c r="O7" s="31">
        <v>42705</v>
      </c>
      <c r="P7" s="5"/>
    </row>
    <row r="8" ht="14.25" spans="1:16">
      <c r="A8" s="12">
        <v>3</v>
      </c>
      <c r="B8" s="13"/>
      <c r="C8" s="18"/>
      <c r="D8" s="15">
        <v>3</v>
      </c>
      <c r="E8" s="13" t="s">
        <v>24</v>
      </c>
      <c r="F8" s="16"/>
      <c r="G8" s="17" t="s">
        <v>20</v>
      </c>
      <c r="H8" s="17" t="s">
        <v>25</v>
      </c>
      <c r="I8" s="17">
        <f t="shared" si="0"/>
        <v>270</v>
      </c>
      <c r="J8" s="17">
        <v>6</v>
      </c>
      <c r="K8" s="17">
        <v>4297</v>
      </c>
      <c r="L8" s="17">
        <v>5</v>
      </c>
      <c r="M8" s="17">
        <f t="shared" si="1"/>
        <v>959.4</v>
      </c>
      <c r="N8" s="30">
        <f t="shared" si="2"/>
        <v>14.2105263157895</v>
      </c>
      <c r="O8" s="31">
        <v>42614</v>
      </c>
      <c r="P8" s="5"/>
    </row>
    <row r="9" ht="14.25" spans="1:16">
      <c r="A9" s="12">
        <v>4</v>
      </c>
      <c r="B9" s="13"/>
      <c r="C9" s="18"/>
      <c r="D9" s="15">
        <v>4</v>
      </c>
      <c r="E9" s="13" t="s">
        <v>26</v>
      </c>
      <c r="F9" s="16"/>
      <c r="G9" s="17" t="s">
        <v>20</v>
      </c>
      <c r="H9" s="17" t="s">
        <v>25</v>
      </c>
      <c r="I9" s="17">
        <f t="shared" si="0"/>
        <v>270</v>
      </c>
      <c r="J9" s="17">
        <v>6</v>
      </c>
      <c r="K9" s="17">
        <v>3617</v>
      </c>
      <c r="L9" s="17">
        <v>7.7</v>
      </c>
      <c r="M9" s="17">
        <f t="shared" si="1"/>
        <v>877.4</v>
      </c>
      <c r="N9" s="30">
        <f t="shared" si="2"/>
        <v>14.2105263157895</v>
      </c>
      <c r="O9" s="31">
        <v>42614</v>
      </c>
      <c r="P9" s="5"/>
    </row>
    <row r="10" ht="14.25" spans="1:16">
      <c r="A10" s="12">
        <v>5</v>
      </c>
      <c r="B10" s="13"/>
      <c r="C10" s="18"/>
      <c r="D10" s="15">
        <v>5</v>
      </c>
      <c r="E10" s="13" t="s">
        <v>27</v>
      </c>
      <c r="F10" s="16"/>
      <c r="G10" s="17" t="s">
        <v>20</v>
      </c>
      <c r="H10" s="17" t="s">
        <v>25</v>
      </c>
      <c r="I10" s="17">
        <f t="shared" si="0"/>
        <v>270</v>
      </c>
      <c r="J10" s="17">
        <v>6</v>
      </c>
      <c r="K10" s="17">
        <v>3617</v>
      </c>
      <c r="L10" s="17"/>
      <c r="M10" s="17">
        <f t="shared" si="1"/>
        <v>723.4</v>
      </c>
      <c r="N10" s="30">
        <f t="shared" si="2"/>
        <v>14.2105263157895</v>
      </c>
      <c r="O10" s="31">
        <v>42614</v>
      </c>
      <c r="P10" s="5"/>
    </row>
    <row r="11" ht="14.25" spans="1:16">
      <c r="A11" s="12">
        <v>6</v>
      </c>
      <c r="B11" s="13"/>
      <c r="C11" s="19"/>
      <c r="D11" s="15">
        <v>6</v>
      </c>
      <c r="E11" s="13" t="s">
        <v>28</v>
      </c>
      <c r="F11" s="13"/>
      <c r="G11" s="17" t="s">
        <v>20</v>
      </c>
      <c r="H11" s="13" t="s">
        <v>29</v>
      </c>
      <c r="I11" s="17">
        <f t="shared" si="0"/>
        <v>540</v>
      </c>
      <c r="J11" s="17">
        <v>12</v>
      </c>
      <c r="K11" s="17">
        <v>4297</v>
      </c>
      <c r="L11" s="17">
        <v>10</v>
      </c>
      <c r="M11" s="17">
        <f t="shared" si="1"/>
        <v>1059.4</v>
      </c>
      <c r="N11" s="30">
        <f t="shared" si="2"/>
        <v>28.4210526315789</v>
      </c>
      <c r="O11" s="31">
        <v>42614</v>
      </c>
      <c r="P11" s="5"/>
    </row>
    <row r="12" ht="14.25" spans="1:16">
      <c r="A12" s="12">
        <v>7</v>
      </c>
      <c r="B12" s="13"/>
      <c r="C12" s="13" t="s">
        <v>30</v>
      </c>
      <c r="D12" s="15">
        <v>1</v>
      </c>
      <c r="E12" s="13" t="s">
        <v>31</v>
      </c>
      <c r="F12" s="16"/>
      <c r="G12" s="17" t="s">
        <v>20</v>
      </c>
      <c r="H12" s="17" t="s">
        <v>25</v>
      </c>
      <c r="I12" s="17">
        <f t="shared" ref="I12:I14" si="3">J12*50</f>
        <v>900</v>
      </c>
      <c r="J12" s="17">
        <v>18</v>
      </c>
      <c r="K12" s="17">
        <v>7801</v>
      </c>
      <c r="L12" s="17"/>
      <c r="M12" s="17">
        <f t="shared" si="1"/>
        <v>1560.2</v>
      </c>
      <c r="N12" s="30">
        <f t="shared" ref="N12:N14" si="4">I12/13.5</f>
        <v>66.6666666666667</v>
      </c>
      <c r="O12" s="31">
        <v>42614</v>
      </c>
      <c r="P12" s="5"/>
    </row>
    <row r="13" ht="14.25" spans="1:16">
      <c r="A13" s="12">
        <v>8</v>
      </c>
      <c r="B13" s="13"/>
      <c r="C13" s="13"/>
      <c r="D13" s="15">
        <v>2</v>
      </c>
      <c r="E13" s="13" t="s">
        <v>32</v>
      </c>
      <c r="F13" s="16"/>
      <c r="G13" s="17" t="s">
        <v>20</v>
      </c>
      <c r="H13" s="17" t="s">
        <v>25</v>
      </c>
      <c r="I13" s="17">
        <f t="shared" si="3"/>
        <v>900</v>
      </c>
      <c r="J13" s="17">
        <v>18</v>
      </c>
      <c r="K13" s="17">
        <v>7801</v>
      </c>
      <c r="L13" s="17">
        <v>5</v>
      </c>
      <c r="M13" s="17">
        <f t="shared" si="1"/>
        <v>1660.2</v>
      </c>
      <c r="N13" s="30">
        <f t="shared" si="4"/>
        <v>66.6666666666667</v>
      </c>
      <c r="O13" s="31">
        <v>42614</v>
      </c>
      <c r="P13" s="5"/>
    </row>
    <row r="14" ht="14.25" spans="1:16">
      <c r="A14" s="12">
        <v>9</v>
      </c>
      <c r="B14" s="13"/>
      <c r="C14" s="13"/>
      <c r="D14" s="15">
        <v>3</v>
      </c>
      <c r="E14" s="13" t="s">
        <v>33</v>
      </c>
      <c r="F14" s="16"/>
      <c r="G14" s="17" t="s">
        <v>20</v>
      </c>
      <c r="H14" s="17" t="s">
        <v>25</v>
      </c>
      <c r="I14" s="17">
        <f t="shared" si="3"/>
        <v>300</v>
      </c>
      <c r="J14" s="17">
        <v>6</v>
      </c>
      <c r="K14" s="17">
        <v>2640</v>
      </c>
      <c r="L14" s="17"/>
      <c r="M14" s="17">
        <f t="shared" si="1"/>
        <v>528</v>
      </c>
      <c r="N14" s="30">
        <f t="shared" si="4"/>
        <v>22.2222222222222</v>
      </c>
      <c r="O14" s="31">
        <v>42614</v>
      </c>
      <c r="P14" s="5"/>
    </row>
    <row r="15" ht="27" spans="1:16">
      <c r="A15" s="12">
        <v>10</v>
      </c>
      <c r="B15" s="13" t="s">
        <v>34</v>
      </c>
      <c r="C15" s="14" t="s">
        <v>18</v>
      </c>
      <c r="D15" s="20">
        <v>1</v>
      </c>
      <c r="E15" s="13" t="s">
        <v>35</v>
      </c>
      <c r="F15" s="13"/>
      <c r="G15" s="17" t="s">
        <v>20</v>
      </c>
      <c r="H15" s="13" t="s">
        <v>36</v>
      </c>
      <c r="I15" s="17">
        <f>J15*45</f>
        <v>1620</v>
      </c>
      <c r="J15" s="17">
        <v>36</v>
      </c>
      <c r="K15" s="17">
        <v>10773</v>
      </c>
      <c r="L15" s="17">
        <v>48</v>
      </c>
      <c r="M15" s="17">
        <f t="shared" si="1"/>
        <v>3114.6</v>
      </c>
      <c r="N15" s="32">
        <f>I15/19</f>
        <v>85.2631578947368</v>
      </c>
      <c r="O15" s="31">
        <v>42705</v>
      </c>
      <c r="P15" s="5"/>
    </row>
    <row r="16" ht="40.5" spans="1:16">
      <c r="A16" s="12">
        <v>11</v>
      </c>
      <c r="B16" s="13"/>
      <c r="C16" s="18"/>
      <c r="D16" s="20">
        <v>2</v>
      </c>
      <c r="E16" s="13" t="s">
        <v>37</v>
      </c>
      <c r="F16" s="13"/>
      <c r="G16" s="17" t="s">
        <v>20</v>
      </c>
      <c r="H16" s="13" t="s">
        <v>38</v>
      </c>
      <c r="I16" s="17">
        <f t="shared" ref="I16:I22" si="5">J16*45</f>
        <v>1620</v>
      </c>
      <c r="J16" s="17">
        <v>36</v>
      </c>
      <c r="K16" s="17">
        <v>10773</v>
      </c>
      <c r="L16" s="17">
        <v>48</v>
      </c>
      <c r="M16" s="17">
        <f t="shared" si="1"/>
        <v>3114.6</v>
      </c>
      <c r="N16" s="32">
        <f t="shared" ref="N16:N22" si="6">I16/19</f>
        <v>85.2631578947368</v>
      </c>
      <c r="O16" s="31">
        <v>42705</v>
      </c>
      <c r="P16" s="5"/>
    </row>
    <row r="17" ht="27" spans="1:16">
      <c r="A17" s="12">
        <v>12</v>
      </c>
      <c r="B17" s="13"/>
      <c r="C17" s="18"/>
      <c r="D17" s="20">
        <v>3</v>
      </c>
      <c r="E17" s="13" t="s">
        <v>39</v>
      </c>
      <c r="F17" s="13"/>
      <c r="G17" s="17" t="s">
        <v>20</v>
      </c>
      <c r="H17" s="13" t="s">
        <v>40</v>
      </c>
      <c r="I17" s="17">
        <f t="shared" si="5"/>
        <v>1620</v>
      </c>
      <c r="J17" s="17">
        <v>36</v>
      </c>
      <c r="K17" s="17">
        <v>10773</v>
      </c>
      <c r="L17" s="17">
        <v>48</v>
      </c>
      <c r="M17" s="17">
        <f t="shared" si="1"/>
        <v>3114.6</v>
      </c>
      <c r="N17" s="32">
        <f t="shared" si="6"/>
        <v>85.2631578947368</v>
      </c>
      <c r="O17" s="31">
        <v>42705</v>
      </c>
      <c r="P17" s="5"/>
    </row>
    <row r="18" ht="27" spans="1:16">
      <c r="A18" s="12">
        <v>13</v>
      </c>
      <c r="B18" s="13"/>
      <c r="C18" s="18"/>
      <c r="D18" s="20">
        <v>4</v>
      </c>
      <c r="E18" s="13" t="s">
        <v>41</v>
      </c>
      <c r="F18" s="13"/>
      <c r="G18" s="17" t="s">
        <v>20</v>
      </c>
      <c r="H18" s="13" t="s">
        <v>42</v>
      </c>
      <c r="I18" s="17">
        <f t="shared" si="5"/>
        <v>1620</v>
      </c>
      <c r="J18" s="17">
        <v>36</v>
      </c>
      <c r="K18" s="17">
        <v>17000</v>
      </c>
      <c r="L18" s="17">
        <v>48</v>
      </c>
      <c r="M18" s="17">
        <f t="shared" si="1"/>
        <v>4360</v>
      </c>
      <c r="N18" s="32">
        <f t="shared" si="6"/>
        <v>85.2631578947368</v>
      </c>
      <c r="O18" s="31">
        <v>42614</v>
      </c>
      <c r="P18" s="5"/>
    </row>
    <row r="19" ht="27" spans="1:16">
      <c r="A19" s="12">
        <v>14</v>
      </c>
      <c r="B19" s="13"/>
      <c r="C19" s="18"/>
      <c r="D19" s="20">
        <v>5</v>
      </c>
      <c r="E19" s="13" t="s">
        <v>43</v>
      </c>
      <c r="F19" s="13"/>
      <c r="G19" s="17" t="s">
        <v>20</v>
      </c>
      <c r="H19" s="13" t="s">
        <v>44</v>
      </c>
      <c r="I19" s="17">
        <f t="shared" si="5"/>
        <v>1620</v>
      </c>
      <c r="J19" s="17">
        <v>36</v>
      </c>
      <c r="K19" s="17">
        <v>29500</v>
      </c>
      <c r="L19" s="17">
        <v>48</v>
      </c>
      <c r="M19" s="17">
        <f t="shared" si="1"/>
        <v>6860</v>
      </c>
      <c r="N19" s="32">
        <f t="shared" si="6"/>
        <v>85.2631578947368</v>
      </c>
      <c r="O19" s="31">
        <v>42614</v>
      </c>
      <c r="P19" s="5"/>
    </row>
    <row r="20" ht="27" spans="1:16">
      <c r="A20" s="12">
        <v>15</v>
      </c>
      <c r="B20" s="13"/>
      <c r="C20" s="18"/>
      <c r="D20" s="20">
        <v>6</v>
      </c>
      <c r="E20" s="13" t="s">
        <v>45</v>
      </c>
      <c r="F20" s="13"/>
      <c r="G20" s="17" t="s">
        <v>20</v>
      </c>
      <c r="H20" s="13" t="s">
        <v>46</v>
      </c>
      <c r="I20" s="17">
        <f t="shared" si="5"/>
        <v>270</v>
      </c>
      <c r="J20" s="17">
        <v>6</v>
      </c>
      <c r="K20" s="17">
        <v>4297</v>
      </c>
      <c r="L20" s="17">
        <v>21</v>
      </c>
      <c r="M20" s="17">
        <f t="shared" si="1"/>
        <v>1279.4</v>
      </c>
      <c r="N20" s="32">
        <f t="shared" si="6"/>
        <v>14.2105263157895</v>
      </c>
      <c r="O20" s="31">
        <v>42614</v>
      </c>
      <c r="P20" s="5"/>
    </row>
    <row r="21" ht="13.5" spans="1:16">
      <c r="A21" s="12">
        <v>16</v>
      </c>
      <c r="B21" s="13"/>
      <c r="C21" s="18"/>
      <c r="D21" s="20">
        <v>7</v>
      </c>
      <c r="E21" s="13" t="s">
        <v>47</v>
      </c>
      <c r="F21" s="13"/>
      <c r="G21" s="17" t="s">
        <v>20</v>
      </c>
      <c r="H21" s="13" t="s">
        <v>48</v>
      </c>
      <c r="I21" s="17">
        <f t="shared" si="5"/>
        <v>1080</v>
      </c>
      <c r="J21" s="17">
        <v>24</v>
      </c>
      <c r="K21" s="17">
        <v>7517</v>
      </c>
      <c r="L21" s="17">
        <v>37</v>
      </c>
      <c r="M21" s="17">
        <f t="shared" si="1"/>
        <v>2243.4</v>
      </c>
      <c r="N21" s="32">
        <f t="shared" si="6"/>
        <v>56.8421052631579</v>
      </c>
      <c r="O21" s="31">
        <v>42614</v>
      </c>
      <c r="P21" s="5"/>
    </row>
    <row r="22" ht="13.5" spans="1:16">
      <c r="A22" s="12">
        <v>17</v>
      </c>
      <c r="B22" s="13"/>
      <c r="C22" s="19"/>
      <c r="D22" s="20">
        <v>8</v>
      </c>
      <c r="E22" s="21" t="s">
        <v>49</v>
      </c>
      <c r="F22" s="22"/>
      <c r="G22" s="17" t="s">
        <v>20</v>
      </c>
      <c r="H22" s="13" t="s">
        <v>50</v>
      </c>
      <c r="I22" s="17">
        <f t="shared" si="5"/>
        <v>1620</v>
      </c>
      <c r="J22" s="17">
        <v>36</v>
      </c>
      <c r="K22" s="17">
        <v>10773</v>
      </c>
      <c r="L22" s="17">
        <v>48</v>
      </c>
      <c r="M22" s="17">
        <f t="shared" si="1"/>
        <v>3114.6</v>
      </c>
      <c r="N22" s="32">
        <f t="shared" si="6"/>
        <v>85.2631578947368</v>
      </c>
      <c r="O22" s="31">
        <v>42705</v>
      </c>
      <c r="P22" s="5"/>
    </row>
    <row r="23" ht="27" spans="1:16">
      <c r="A23" s="12">
        <v>18</v>
      </c>
      <c r="B23" s="13"/>
      <c r="C23" s="13" t="s">
        <v>30</v>
      </c>
      <c r="D23" s="20">
        <v>1</v>
      </c>
      <c r="E23" s="13" t="s">
        <v>51</v>
      </c>
      <c r="F23" s="13"/>
      <c r="G23" s="17" t="s">
        <v>20</v>
      </c>
      <c r="H23" s="13" t="s">
        <v>52</v>
      </c>
      <c r="I23" s="17">
        <f>J23*50</f>
        <v>1800</v>
      </c>
      <c r="J23" s="17">
        <v>36</v>
      </c>
      <c r="K23" s="17">
        <v>16229</v>
      </c>
      <c r="L23" s="17">
        <v>59</v>
      </c>
      <c r="M23" s="17">
        <f t="shared" si="1"/>
        <v>4425.8</v>
      </c>
      <c r="N23" s="32">
        <f>I23/13.5</f>
        <v>133.333333333333</v>
      </c>
      <c r="O23" s="31">
        <v>42705</v>
      </c>
      <c r="P23" s="5"/>
    </row>
    <row r="24" s="1" customFormat="1" ht="27" spans="1:15">
      <c r="A24" s="12">
        <v>19</v>
      </c>
      <c r="B24" s="13"/>
      <c r="C24" s="13"/>
      <c r="D24" s="20">
        <v>2</v>
      </c>
      <c r="E24" s="13" t="s">
        <v>53</v>
      </c>
      <c r="F24" s="13"/>
      <c r="G24" s="17" t="s">
        <v>20</v>
      </c>
      <c r="H24" s="13" t="s">
        <v>44</v>
      </c>
      <c r="I24" s="17">
        <f>J24*50</f>
        <v>1800</v>
      </c>
      <c r="J24" s="17">
        <v>36</v>
      </c>
      <c r="K24" s="17">
        <v>29500</v>
      </c>
      <c r="L24" s="17">
        <v>59</v>
      </c>
      <c r="M24" s="17">
        <f t="shared" si="1"/>
        <v>7080</v>
      </c>
      <c r="N24" s="32">
        <f>I24/13.5</f>
        <v>133.333333333333</v>
      </c>
      <c r="O24" s="31">
        <v>42614</v>
      </c>
    </row>
    <row r="25" s="1" customFormat="1" ht="26.25" customHeight="1" spans="1:15">
      <c r="A25" s="12">
        <v>20</v>
      </c>
      <c r="B25" s="13"/>
      <c r="C25" s="13"/>
      <c r="D25" s="13">
        <v>2</v>
      </c>
      <c r="E25" s="13" t="s">
        <v>54</v>
      </c>
      <c r="F25" s="23"/>
      <c r="G25" s="13" t="s">
        <v>55</v>
      </c>
      <c r="H25" s="13" t="s">
        <v>56</v>
      </c>
      <c r="I25" s="13">
        <v>810</v>
      </c>
      <c r="J25" s="13">
        <v>18</v>
      </c>
      <c r="K25" s="13">
        <v>5280</v>
      </c>
      <c r="L25" s="13"/>
      <c r="M25" s="13">
        <v>1100</v>
      </c>
      <c r="N25" s="13">
        <v>43</v>
      </c>
      <c r="O25" s="33">
        <v>42713</v>
      </c>
    </row>
    <row r="26" s="1" customFormat="1" ht="27.75" hidden="1" customHeight="1" spans="1:15">
      <c r="A26" s="12">
        <v>21</v>
      </c>
      <c r="B26" s="13"/>
      <c r="C26" s="13"/>
      <c r="D26" s="13">
        <v>3</v>
      </c>
      <c r="E26" s="13" t="s">
        <v>57</v>
      </c>
      <c r="F26" s="23"/>
      <c r="G26" s="13" t="s">
        <v>55</v>
      </c>
      <c r="H26" s="13"/>
      <c r="I26" s="13"/>
      <c r="J26" s="13"/>
      <c r="K26" s="13"/>
      <c r="L26" s="13"/>
      <c r="M26" s="13"/>
      <c r="N26" s="13"/>
      <c r="O26" s="33">
        <v>42713</v>
      </c>
    </row>
    <row r="27" s="1" customFormat="1" ht="27.75" customHeight="1" spans="1:15">
      <c r="A27" s="12">
        <v>22</v>
      </c>
      <c r="B27" s="13" t="s">
        <v>58</v>
      </c>
      <c r="C27" s="13" t="s">
        <v>18</v>
      </c>
      <c r="D27" s="13">
        <v>1</v>
      </c>
      <c r="E27" s="13" t="s">
        <v>59</v>
      </c>
      <c r="F27" s="23"/>
      <c r="G27" s="13" t="s">
        <v>55</v>
      </c>
      <c r="H27" s="13" t="s">
        <v>60</v>
      </c>
      <c r="I27" s="13">
        <v>810</v>
      </c>
      <c r="J27" s="13">
        <v>18</v>
      </c>
      <c r="K27" s="13">
        <v>8400</v>
      </c>
      <c r="L27" s="13">
        <v>22</v>
      </c>
      <c r="M27" s="13">
        <v>3600</v>
      </c>
      <c r="N27" s="13">
        <v>43</v>
      </c>
      <c r="O27" s="33">
        <v>42713</v>
      </c>
    </row>
    <row r="28" s="1" customFormat="1" ht="27.75" customHeight="1" spans="1:15">
      <c r="A28" s="12">
        <v>23</v>
      </c>
      <c r="B28" s="13"/>
      <c r="C28" s="13" t="s">
        <v>30</v>
      </c>
      <c r="D28" s="13">
        <v>1</v>
      </c>
      <c r="E28" s="13" t="s">
        <v>61</v>
      </c>
      <c r="F28" s="23"/>
      <c r="G28" s="13" t="s">
        <v>55</v>
      </c>
      <c r="H28" s="13" t="s">
        <v>62</v>
      </c>
      <c r="I28" s="13">
        <v>2700</v>
      </c>
      <c r="J28" s="13">
        <v>54</v>
      </c>
      <c r="K28" s="13">
        <v>32000</v>
      </c>
      <c r="L28" s="13">
        <v>84</v>
      </c>
      <c r="M28" s="13">
        <v>16200</v>
      </c>
      <c r="N28" s="13">
        <v>200</v>
      </c>
      <c r="O28" s="33">
        <v>42713</v>
      </c>
    </row>
    <row r="29" s="1" customFormat="1" ht="27.75" customHeight="1" spans="1:15">
      <c r="A29" s="12"/>
      <c r="B29" s="13"/>
      <c r="C29" s="13"/>
      <c r="D29" s="13">
        <v>1</v>
      </c>
      <c r="E29" s="13" t="s">
        <v>63</v>
      </c>
      <c r="F29" s="13" t="s">
        <v>64</v>
      </c>
      <c r="G29" s="24"/>
      <c r="H29" s="24"/>
      <c r="I29" s="13">
        <v>1080</v>
      </c>
      <c r="J29" s="13">
        <v>24</v>
      </c>
      <c r="K29" s="13">
        <v>7680</v>
      </c>
      <c r="L29" s="13">
        <v>37</v>
      </c>
      <c r="M29" s="13">
        <v>2544</v>
      </c>
      <c r="N29" s="13">
        <v>21</v>
      </c>
      <c r="O29" s="13">
        <v>2016</v>
      </c>
    </row>
    <row r="30" s="1" customFormat="1" ht="27.75" customHeight="1" spans="1:15">
      <c r="A30" s="12"/>
      <c r="B30" s="13"/>
      <c r="C30" s="13"/>
      <c r="D30" s="13">
        <v>2</v>
      </c>
      <c r="E30" s="13" t="s">
        <v>65</v>
      </c>
      <c r="F30" s="13" t="s">
        <v>66</v>
      </c>
      <c r="G30" s="24"/>
      <c r="H30" s="24"/>
      <c r="I30" s="13">
        <v>1080</v>
      </c>
      <c r="J30" s="13">
        <v>24</v>
      </c>
      <c r="K30" s="13">
        <v>7690</v>
      </c>
      <c r="L30" s="13">
        <v>37</v>
      </c>
      <c r="M30" s="13">
        <v>2544</v>
      </c>
      <c r="N30" s="13">
        <v>3</v>
      </c>
      <c r="O30" s="13">
        <v>2016</v>
      </c>
    </row>
    <row r="31" customHeight="1" spans="1:16">
      <c r="A31" s="12">
        <v>44</v>
      </c>
      <c r="B31" s="13" t="s">
        <v>67</v>
      </c>
      <c r="C31" s="13" t="s">
        <v>30</v>
      </c>
      <c r="D31" s="13">
        <v>1</v>
      </c>
      <c r="E31" s="13" t="s">
        <v>68</v>
      </c>
      <c r="F31" s="13"/>
      <c r="G31" s="13" t="s">
        <v>69</v>
      </c>
      <c r="H31" s="13" t="s">
        <v>70</v>
      </c>
      <c r="I31" s="13">
        <v>3000</v>
      </c>
      <c r="J31" s="13">
        <v>60</v>
      </c>
      <c r="K31" s="13">
        <v>53388</v>
      </c>
      <c r="L31" s="13">
        <v>140</v>
      </c>
      <c r="M31" s="34">
        <v>35018.77</v>
      </c>
      <c r="N31" s="13">
        <v>223</v>
      </c>
      <c r="O31" s="33">
        <v>42713</v>
      </c>
      <c r="P31" s="5"/>
    </row>
    <row r="32" customHeight="1" spans="1:16">
      <c r="A32" s="12">
        <v>45</v>
      </c>
      <c r="B32" s="13"/>
      <c r="C32" s="13"/>
      <c r="D32" s="13">
        <v>2</v>
      </c>
      <c r="E32" s="13" t="s">
        <v>71</v>
      </c>
      <c r="F32" s="13"/>
      <c r="G32" s="13" t="s">
        <v>69</v>
      </c>
      <c r="H32" s="13" t="s">
        <v>72</v>
      </c>
      <c r="I32" s="13">
        <v>2400</v>
      </c>
      <c r="J32" s="13">
        <v>48</v>
      </c>
      <c r="K32" s="13">
        <v>34491</v>
      </c>
      <c r="L32" s="13">
        <v>91.98</v>
      </c>
      <c r="M32" s="34">
        <v>26808.81</v>
      </c>
      <c r="N32" s="13">
        <v>178</v>
      </c>
      <c r="O32" s="33">
        <v>42713</v>
      </c>
      <c r="P32" s="5"/>
    </row>
    <row r="33" customHeight="1" spans="1:16">
      <c r="A33" s="12">
        <v>46</v>
      </c>
      <c r="B33" s="13"/>
      <c r="C33" s="13" t="s">
        <v>18</v>
      </c>
      <c r="D33" s="13">
        <v>1</v>
      </c>
      <c r="E33" s="13" t="s">
        <v>73</v>
      </c>
      <c r="F33" s="13"/>
      <c r="G33" s="13" t="s">
        <v>69</v>
      </c>
      <c r="H33" s="13" t="s">
        <v>74</v>
      </c>
      <c r="I33" s="13">
        <v>540</v>
      </c>
      <c r="J33" s="13">
        <v>12</v>
      </c>
      <c r="K33" s="13">
        <v>4297</v>
      </c>
      <c r="L33" s="13">
        <v>21.07</v>
      </c>
      <c r="M33" s="34">
        <v>4130.32</v>
      </c>
      <c r="N33" s="13">
        <v>29</v>
      </c>
      <c r="O33" s="33">
        <v>42713</v>
      </c>
      <c r="P33" s="5"/>
    </row>
    <row r="34" customHeight="1" spans="1:16">
      <c r="A34" s="12">
        <v>47</v>
      </c>
      <c r="B34" s="13" t="s">
        <v>75</v>
      </c>
      <c r="C34" s="13" t="s">
        <v>18</v>
      </c>
      <c r="D34" s="13">
        <v>1</v>
      </c>
      <c r="E34" s="13" t="s">
        <v>76</v>
      </c>
      <c r="F34" s="13"/>
      <c r="G34" s="13" t="s">
        <v>77</v>
      </c>
      <c r="H34" s="13" t="s">
        <v>78</v>
      </c>
      <c r="I34" s="13">
        <v>405</v>
      </c>
      <c r="J34" s="13">
        <v>9</v>
      </c>
      <c r="K34" s="13">
        <v>5695</v>
      </c>
      <c r="L34" s="13">
        <v>23</v>
      </c>
      <c r="M34" s="13">
        <v>885</v>
      </c>
      <c r="N34" s="13">
        <v>12</v>
      </c>
      <c r="O34" s="33">
        <v>42713</v>
      </c>
      <c r="P34" s="5"/>
    </row>
    <row r="35" customHeight="1" spans="1:16">
      <c r="A35" s="12">
        <v>48</v>
      </c>
      <c r="B35" s="13"/>
      <c r="C35" s="13"/>
      <c r="D35" s="13">
        <v>2</v>
      </c>
      <c r="E35" s="13" t="s">
        <v>79</v>
      </c>
      <c r="F35" s="13"/>
      <c r="G35" s="13" t="s">
        <v>77</v>
      </c>
      <c r="H35" s="13" t="s">
        <v>80</v>
      </c>
      <c r="I35" s="13">
        <v>1620</v>
      </c>
      <c r="J35" s="13">
        <v>36</v>
      </c>
      <c r="K35" s="13">
        <v>15000</v>
      </c>
      <c r="L35" s="13">
        <v>68</v>
      </c>
      <c r="M35" s="13">
        <v>2250</v>
      </c>
      <c r="N35" s="13">
        <v>42</v>
      </c>
      <c r="O35" s="33">
        <v>42713</v>
      </c>
      <c r="P35" s="5"/>
    </row>
    <row r="36" hidden="1" customHeight="1" spans="1:16">
      <c r="A36" s="12">
        <v>51</v>
      </c>
      <c r="B36" s="13"/>
      <c r="C36" s="13" t="s">
        <v>81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33">
        <v>42713</v>
      </c>
      <c r="P36" s="5"/>
    </row>
    <row r="37" hidden="1" customHeight="1" spans="1:16">
      <c r="A37" s="12">
        <v>52</v>
      </c>
      <c r="B37" s="13"/>
      <c r="C37" s="13" t="s">
        <v>18</v>
      </c>
      <c r="D37" s="13" t="s">
        <v>82</v>
      </c>
      <c r="E37" s="13" t="s">
        <v>82</v>
      </c>
      <c r="F37" s="13"/>
      <c r="G37" s="13"/>
      <c r="H37" s="13" t="s">
        <v>82</v>
      </c>
      <c r="I37" s="13" t="s">
        <v>82</v>
      </c>
      <c r="J37" s="13" t="s">
        <v>82</v>
      </c>
      <c r="K37" s="13" t="s">
        <v>82</v>
      </c>
      <c r="L37" s="13" t="s">
        <v>82</v>
      </c>
      <c r="M37" s="13" t="s">
        <v>82</v>
      </c>
      <c r="N37" s="13" t="s">
        <v>82</v>
      </c>
      <c r="O37" s="33">
        <v>42713</v>
      </c>
      <c r="P37" s="5"/>
    </row>
    <row r="38" hidden="1" customHeight="1" spans="1:16">
      <c r="A38" s="12">
        <v>53</v>
      </c>
      <c r="B38" s="13"/>
      <c r="C38" s="13"/>
      <c r="D38" s="13" t="s">
        <v>82</v>
      </c>
      <c r="E38" s="13" t="s">
        <v>82</v>
      </c>
      <c r="F38" s="13"/>
      <c r="G38" s="13"/>
      <c r="H38" s="13" t="s">
        <v>82</v>
      </c>
      <c r="I38" s="13" t="s">
        <v>82</v>
      </c>
      <c r="J38" s="13" t="s">
        <v>82</v>
      </c>
      <c r="K38" s="13" t="s">
        <v>82</v>
      </c>
      <c r="L38" s="13" t="s">
        <v>82</v>
      </c>
      <c r="M38" s="13" t="s">
        <v>82</v>
      </c>
      <c r="N38" s="13" t="s">
        <v>82</v>
      </c>
      <c r="O38" s="33">
        <v>42713</v>
      </c>
      <c r="P38" s="5"/>
    </row>
    <row r="39" hidden="1" customHeight="1" spans="1:16">
      <c r="A39" s="12">
        <v>54</v>
      </c>
      <c r="B39" s="13"/>
      <c r="C39" s="13" t="s">
        <v>30</v>
      </c>
      <c r="D39" s="13" t="s">
        <v>82</v>
      </c>
      <c r="E39" s="13" t="s">
        <v>82</v>
      </c>
      <c r="F39" s="13"/>
      <c r="G39" s="13"/>
      <c r="H39" s="13" t="s">
        <v>82</v>
      </c>
      <c r="I39" s="13" t="s">
        <v>82</v>
      </c>
      <c r="J39" s="13" t="s">
        <v>82</v>
      </c>
      <c r="K39" s="13" t="s">
        <v>82</v>
      </c>
      <c r="L39" s="13" t="s">
        <v>82</v>
      </c>
      <c r="M39" s="13" t="s">
        <v>82</v>
      </c>
      <c r="N39" s="13" t="s">
        <v>82</v>
      </c>
      <c r="O39" s="33">
        <v>42713</v>
      </c>
      <c r="P39" s="5"/>
    </row>
    <row r="40" hidden="1" customHeight="1" spans="1:16">
      <c r="A40" s="12">
        <v>55</v>
      </c>
      <c r="B40" s="13"/>
      <c r="C40" s="13"/>
      <c r="D40" s="13" t="s">
        <v>82</v>
      </c>
      <c r="E40" s="13" t="s">
        <v>82</v>
      </c>
      <c r="F40" s="13"/>
      <c r="G40" s="13"/>
      <c r="H40" s="13" t="s">
        <v>82</v>
      </c>
      <c r="I40" s="13" t="s">
        <v>82</v>
      </c>
      <c r="J40" s="13" t="s">
        <v>82</v>
      </c>
      <c r="K40" s="13" t="s">
        <v>82</v>
      </c>
      <c r="L40" s="13" t="s">
        <v>82</v>
      </c>
      <c r="M40" s="13" t="s">
        <v>82</v>
      </c>
      <c r="N40" s="13" t="s">
        <v>82</v>
      </c>
      <c r="O40" s="33">
        <v>42713</v>
      </c>
      <c r="P40" s="5"/>
    </row>
    <row r="41" hidden="1" customHeight="1" spans="1:16">
      <c r="A41" s="12">
        <v>56</v>
      </c>
      <c r="B41" s="13"/>
      <c r="C41" s="13"/>
      <c r="D41" s="13" t="s">
        <v>82</v>
      </c>
      <c r="E41" s="13" t="s">
        <v>82</v>
      </c>
      <c r="F41" s="13"/>
      <c r="G41" s="13"/>
      <c r="H41" s="13" t="s">
        <v>82</v>
      </c>
      <c r="I41" s="13" t="s">
        <v>82</v>
      </c>
      <c r="J41" s="13" t="s">
        <v>82</v>
      </c>
      <c r="K41" s="13" t="s">
        <v>82</v>
      </c>
      <c r="L41" s="13" t="s">
        <v>82</v>
      </c>
      <c r="M41" s="13" t="s">
        <v>82</v>
      </c>
      <c r="N41" s="13" t="s">
        <v>82</v>
      </c>
      <c r="O41" s="33">
        <v>42713</v>
      </c>
      <c r="P41" s="5"/>
    </row>
    <row r="42" hidden="1" customHeight="1" spans="1:16">
      <c r="A42" s="12">
        <v>57</v>
      </c>
      <c r="B42" s="13"/>
      <c r="C42" s="13" t="s">
        <v>81</v>
      </c>
      <c r="D42" s="13" t="s">
        <v>82</v>
      </c>
      <c r="E42" s="13" t="s">
        <v>82</v>
      </c>
      <c r="F42" s="13"/>
      <c r="G42" s="13"/>
      <c r="H42" s="13" t="s">
        <v>82</v>
      </c>
      <c r="I42" s="13" t="s">
        <v>82</v>
      </c>
      <c r="J42" s="13" t="s">
        <v>82</v>
      </c>
      <c r="K42" s="13" t="s">
        <v>82</v>
      </c>
      <c r="L42" s="13" t="s">
        <v>82</v>
      </c>
      <c r="M42" s="13" t="s">
        <v>82</v>
      </c>
      <c r="N42" s="13" t="s">
        <v>82</v>
      </c>
      <c r="O42" s="33">
        <v>42713</v>
      </c>
      <c r="P42" s="5"/>
    </row>
    <row r="43" customHeight="1" spans="1:15">
      <c r="A43" s="12">
        <v>58</v>
      </c>
      <c r="B43" s="25" t="s">
        <v>83</v>
      </c>
      <c r="C43" s="25" t="s">
        <v>18</v>
      </c>
      <c r="D43" s="25">
        <v>1</v>
      </c>
      <c r="E43" s="13" t="s">
        <v>84</v>
      </c>
      <c r="F43" s="13"/>
      <c r="G43" s="13" t="s">
        <v>85</v>
      </c>
      <c r="H43" s="13" t="s">
        <v>86</v>
      </c>
      <c r="I43" s="35">
        <v>360</v>
      </c>
      <c r="J43" s="13">
        <v>8</v>
      </c>
      <c r="K43" s="35">
        <v>5767.8</v>
      </c>
      <c r="L43" s="13">
        <v>10</v>
      </c>
      <c r="M43" s="34">
        <f>K43*0.15</f>
        <v>865.17</v>
      </c>
      <c r="N43" s="13">
        <v>18</v>
      </c>
      <c r="O43" s="33">
        <v>42713</v>
      </c>
    </row>
    <row r="44" customHeight="1" spans="1:15">
      <c r="A44" s="12">
        <v>59</v>
      </c>
      <c r="B44" s="25"/>
      <c r="C44" s="25"/>
      <c r="D44" s="25">
        <v>2</v>
      </c>
      <c r="E44" s="26" t="s">
        <v>87</v>
      </c>
      <c r="F44" s="26"/>
      <c r="G44" s="13" t="s">
        <v>85</v>
      </c>
      <c r="H44" s="26" t="s">
        <v>88</v>
      </c>
      <c r="I44" s="26">
        <v>360</v>
      </c>
      <c r="J44" s="26">
        <v>8</v>
      </c>
      <c r="K44" s="26">
        <v>7364</v>
      </c>
      <c r="L44" s="26">
        <v>26</v>
      </c>
      <c r="M44" s="13">
        <f>K44*0.15+150</f>
        <v>1254.6</v>
      </c>
      <c r="N44" s="26">
        <v>39</v>
      </c>
      <c r="O44" s="33">
        <v>42713</v>
      </c>
    </row>
    <row r="45" customHeight="1" spans="1:15">
      <c r="A45" s="12">
        <v>60</v>
      </c>
      <c r="B45" s="25"/>
      <c r="C45" s="25"/>
      <c r="D45" s="25">
        <v>3</v>
      </c>
      <c r="E45" s="13" t="s">
        <v>89</v>
      </c>
      <c r="F45" s="13"/>
      <c r="G45" s="13" t="s">
        <v>85</v>
      </c>
      <c r="H45" s="13" t="s">
        <v>90</v>
      </c>
      <c r="I45" s="13">
        <v>540</v>
      </c>
      <c r="J45" s="13">
        <v>12</v>
      </c>
      <c r="K45" s="13">
        <v>6263</v>
      </c>
      <c r="L45" s="13"/>
      <c r="M45" s="13">
        <f>K45*0.15+150</f>
        <v>1089.45</v>
      </c>
      <c r="N45" s="13">
        <v>47</v>
      </c>
      <c r="O45" s="33">
        <v>42713</v>
      </c>
    </row>
    <row r="46" customHeight="1" spans="1:15">
      <c r="A46" s="12">
        <v>61</v>
      </c>
      <c r="B46" s="25"/>
      <c r="C46" s="25" t="s">
        <v>30</v>
      </c>
      <c r="D46" s="25">
        <v>4</v>
      </c>
      <c r="E46" s="13" t="s">
        <v>91</v>
      </c>
      <c r="F46" s="13"/>
      <c r="G46" s="13" t="s">
        <v>85</v>
      </c>
      <c r="H46" s="13" t="s">
        <v>92</v>
      </c>
      <c r="I46" s="13">
        <v>200</v>
      </c>
      <c r="J46" s="13">
        <v>4</v>
      </c>
      <c r="K46" s="13">
        <v>0</v>
      </c>
      <c r="L46" s="13">
        <v>0</v>
      </c>
      <c r="M46" s="13">
        <v>285</v>
      </c>
      <c r="N46" s="13">
        <v>0</v>
      </c>
      <c r="O46" s="33">
        <v>42713</v>
      </c>
    </row>
    <row r="47" customHeight="1" spans="1:15">
      <c r="A47" s="12">
        <v>62</v>
      </c>
      <c r="B47" s="25"/>
      <c r="C47" s="25"/>
      <c r="D47" s="25">
        <v>5</v>
      </c>
      <c r="E47" s="13" t="s">
        <v>93</v>
      </c>
      <c r="F47" s="13"/>
      <c r="G47" s="13" t="s">
        <v>85</v>
      </c>
      <c r="H47" s="13" t="s">
        <v>94</v>
      </c>
      <c r="I47" s="13">
        <v>700</v>
      </c>
      <c r="J47" s="13">
        <v>14</v>
      </c>
      <c r="K47" s="13">
        <v>0</v>
      </c>
      <c r="L47" s="13">
        <v>0</v>
      </c>
      <c r="M47" s="13">
        <v>0</v>
      </c>
      <c r="N47" s="13">
        <v>87</v>
      </c>
      <c r="O47" s="33">
        <v>42713</v>
      </c>
    </row>
    <row r="48" customHeight="1" spans="1:15">
      <c r="A48" s="12">
        <v>63</v>
      </c>
      <c r="B48" s="25"/>
      <c r="C48" s="25"/>
      <c r="D48" s="25">
        <v>6</v>
      </c>
      <c r="E48" s="13" t="s">
        <v>95</v>
      </c>
      <c r="F48" s="13"/>
      <c r="G48" s="13" t="s">
        <v>85</v>
      </c>
      <c r="H48" s="13" t="s">
        <v>96</v>
      </c>
      <c r="I48" s="13">
        <v>650</v>
      </c>
      <c r="J48" s="13">
        <v>13</v>
      </c>
      <c r="K48" s="13">
        <v>0</v>
      </c>
      <c r="L48" s="13">
        <v>0</v>
      </c>
      <c r="M48" s="13">
        <v>285</v>
      </c>
      <c r="N48" s="13">
        <v>34</v>
      </c>
      <c r="O48" s="33">
        <v>42713</v>
      </c>
    </row>
    <row r="49" customHeight="1" spans="1:15">
      <c r="A49" s="12">
        <v>64</v>
      </c>
      <c r="B49" s="25"/>
      <c r="C49" s="25"/>
      <c r="D49" s="25">
        <v>7</v>
      </c>
      <c r="E49" s="13" t="s">
        <v>97</v>
      </c>
      <c r="F49" s="13"/>
      <c r="G49" s="13" t="s">
        <v>85</v>
      </c>
      <c r="H49" s="13" t="s">
        <v>98</v>
      </c>
      <c r="I49" s="13">
        <v>1200</v>
      </c>
      <c r="J49" s="13">
        <v>24</v>
      </c>
      <c r="K49" s="13">
        <v>0</v>
      </c>
      <c r="L49" s="13">
        <v>0</v>
      </c>
      <c r="M49" s="13">
        <v>0</v>
      </c>
      <c r="N49" s="13">
        <v>94</v>
      </c>
      <c r="O49" s="33">
        <v>42713</v>
      </c>
    </row>
    <row r="50" customHeight="1" spans="1:15">
      <c r="A50" s="12">
        <v>68</v>
      </c>
      <c r="B50" s="25" t="s">
        <v>99</v>
      </c>
      <c r="C50" s="25" t="s">
        <v>18</v>
      </c>
      <c r="D50" s="25">
        <v>8</v>
      </c>
      <c r="E50" s="13" t="s">
        <v>100</v>
      </c>
      <c r="F50" s="13"/>
      <c r="G50" s="13" t="s">
        <v>85</v>
      </c>
      <c r="H50" s="13" t="s">
        <v>101</v>
      </c>
      <c r="I50" s="36">
        <v>540</v>
      </c>
      <c r="J50" s="36">
        <v>12</v>
      </c>
      <c r="K50" s="36">
        <v>4297</v>
      </c>
      <c r="L50" s="37">
        <v>21.06</v>
      </c>
      <c r="M50" s="37">
        <v>944.55</v>
      </c>
      <c r="N50" s="36">
        <v>16</v>
      </c>
      <c r="O50" s="33">
        <v>42713</v>
      </c>
    </row>
    <row r="51" customHeight="1" spans="1:15">
      <c r="A51" s="12">
        <v>69</v>
      </c>
      <c r="B51" s="25"/>
      <c r="C51" s="25"/>
      <c r="D51" s="25">
        <v>9</v>
      </c>
      <c r="E51" s="13" t="s">
        <v>102</v>
      </c>
      <c r="F51" s="13"/>
      <c r="G51" s="13" t="s">
        <v>85</v>
      </c>
      <c r="H51" s="13" t="s">
        <v>103</v>
      </c>
      <c r="I51" s="36">
        <v>1620</v>
      </c>
      <c r="J51" s="36">
        <v>36</v>
      </c>
      <c r="K51" s="36">
        <v>10773</v>
      </c>
      <c r="L51" s="37">
        <v>52.5</v>
      </c>
      <c r="M51" s="37">
        <v>2295.95</v>
      </c>
      <c r="N51" s="36">
        <v>87</v>
      </c>
      <c r="O51" s="33">
        <v>42713</v>
      </c>
    </row>
    <row r="52" customHeight="1" spans="1:15">
      <c r="A52" s="12">
        <v>71</v>
      </c>
      <c r="B52" s="13" t="s">
        <v>104</v>
      </c>
      <c r="C52" s="13" t="s">
        <v>18</v>
      </c>
      <c r="D52" s="13">
        <v>1</v>
      </c>
      <c r="E52" s="13" t="s">
        <v>105</v>
      </c>
      <c r="F52" s="13"/>
      <c r="G52" s="13" t="s">
        <v>106</v>
      </c>
      <c r="H52" s="13" t="s">
        <v>107</v>
      </c>
      <c r="I52" s="13">
        <f>J52*45</f>
        <v>45</v>
      </c>
      <c r="J52" s="13">
        <v>1</v>
      </c>
      <c r="K52" s="36">
        <v>2318.48</v>
      </c>
      <c r="L52" s="13"/>
      <c r="M52" s="37">
        <v>334.9</v>
      </c>
      <c r="N52" s="13"/>
      <c r="O52" s="31">
        <v>42552</v>
      </c>
    </row>
    <row r="53" customHeight="1" spans="1:15">
      <c r="A53" s="12">
        <v>72</v>
      </c>
      <c r="B53" s="13"/>
      <c r="C53" s="13"/>
      <c r="D53" s="13">
        <v>2</v>
      </c>
      <c r="E53" s="13" t="s">
        <v>108</v>
      </c>
      <c r="F53" s="13"/>
      <c r="G53" s="13" t="s">
        <v>106</v>
      </c>
      <c r="H53" s="13" t="s">
        <v>109</v>
      </c>
      <c r="I53" s="13">
        <f t="shared" ref="I53:I66" si="7">J53*45</f>
        <v>1125</v>
      </c>
      <c r="J53" s="13">
        <v>25</v>
      </c>
      <c r="K53" s="36">
        <v>7997</v>
      </c>
      <c r="L53" s="13"/>
      <c r="M53" s="37">
        <v>1666.14</v>
      </c>
      <c r="N53" s="13"/>
      <c r="O53" s="31">
        <v>42552</v>
      </c>
    </row>
    <row r="54" customHeight="1" spans="1:16">
      <c r="A54" s="12">
        <v>73</v>
      </c>
      <c r="B54" s="13"/>
      <c r="C54" s="13"/>
      <c r="D54" s="13">
        <v>3</v>
      </c>
      <c r="E54" s="13" t="s">
        <v>110</v>
      </c>
      <c r="F54" s="13"/>
      <c r="G54" s="13" t="s">
        <v>106</v>
      </c>
      <c r="H54" s="13" t="s">
        <v>111</v>
      </c>
      <c r="I54" s="13">
        <f t="shared" si="7"/>
        <v>360</v>
      </c>
      <c r="J54" s="13">
        <v>8</v>
      </c>
      <c r="K54" s="36">
        <v>4905</v>
      </c>
      <c r="L54" s="13"/>
      <c r="M54" s="37">
        <v>1270.61</v>
      </c>
      <c r="N54" s="13">
        <v>19</v>
      </c>
      <c r="O54" s="31">
        <v>42552</v>
      </c>
      <c r="P54" s="5"/>
    </row>
    <row r="55" customHeight="1" spans="1:16">
      <c r="A55" s="12">
        <v>74</v>
      </c>
      <c r="B55" s="13"/>
      <c r="C55" s="13"/>
      <c r="D55" s="13">
        <v>4</v>
      </c>
      <c r="E55" s="26" t="s">
        <v>112</v>
      </c>
      <c r="F55" s="26"/>
      <c r="G55" s="13" t="s">
        <v>106</v>
      </c>
      <c r="H55" s="13" t="s">
        <v>113</v>
      </c>
      <c r="I55" s="13">
        <f t="shared" si="7"/>
        <v>225</v>
      </c>
      <c r="J55" s="13">
        <v>5</v>
      </c>
      <c r="K55" s="36">
        <v>6257</v>
      </c>
      <c r="L55" s="13">
        <v>7</v>
      </c>
      <c r="M55" s="37">
        <v>1250.64</v>
      </c>
      <c r="N55" s="13">
        <v>3</v>
      </c>
      <c r="O55" s="31">
        <v>42552</v>
      </c>
      <c r="P55" s="5"/>
    </row>
    <row r="56" customHeight="1" spans="1:16">
      <c r="A56" s="12">
        <v>75</v>
      </c>
      <c r="B56" s="13"/>
      <c r="C56" s="13"/>
      <c r="D56" s="13">
        <v>5</v>
      </c>
      <c r="E56" s="26" t="s">
        <v>114</v>
      </c>
      <c r="F56" s="26"/>
      <c r="G56" s="13" t="s">
        <v>106</v>
      </c>
      <c r="H56" s="13" t="s">
        <v>115</v>
      </c>
      <c r="I56" s="13">
        <f t="shared" si="7"/>
        <v>495</v>
      </c>
      <c r="J56" s="13">
        <v>11</v>
      </c>
      <c r="K56" s="36">
        <v>3328</v>
      </c>
      <c r="L56" s="13"/>
      <c r="M56" s="37">
        <v>843.06</v>
      </c>
      <c r="N56" s="13">
        <v>10</v>
      </c>
      <c r="O56" s="31">
        <v>42552</v>
      </c>
      <c r="P56" s="5"/>
    </row>
    <row r="57" customHeight="1" spans="1:16">
      <c r="A57" s="12">
        <v>76</v>
      </c>
      <c r="B57" s="13"/>
      <c r="C57" s="13"/>
      <c r="D57" s="13">
        <v>6</v>
      </c>
      <c r="E57" s="26" t="s">
        <v>116</v>
      </c>
      <c r="F57" s="26"/>
      <c r="G57" s="13" t="s">
        <v>106</v>
      </c>
      <c r="H57" s="13" t="s">
        <v>117</v>
      </c>
      <c r="I57" s="13">
        <f t="shared" si="7"/>
        <v>180</v>
      </c>
      <c r="J57" s="13">
        <v>4</v>
      </c>
      <c r="K57" s="36">
        <v>10407</v>
      </c>
      <c r="L57" s="13">
        <v>75</v>
      </c>
      <c r="M57" s="37">
        <v>2272.84</v>
      </c>
      <c r="N57" s="13"/>
      <c r="O57" s="31">
        <v>42552</v>
      </c>
      <c r="P57" s="5"/>
    </row>
    <row r="58" customHeight="1" spans="1:16">
      <c r="A58" s="12">
        <v>77</v>
      </c>
      <c r="B58" s="13"/>
      <c r="C58" s="13"/>
      <c r="D58" s="13">
        <v>7</v>
      </c>
      <c r="E58" s="26" t="s">
        <v>118</v>
      </c>
      <c r="F58" s="26"/>
      <c r="G58" s="13" t="s">
        <v>106</v>
      </c>
      <c r="H58" s="13" t="s">
        <v>119</v>
      </c>
      <c r="I58" s="13">
        <f t="shared" si="7"/>
        <v>270</v>
      </c>
      <c r="J58" s="13">
        <v>6</v>
      </c>
      <c r="K58" s="36">
        <v>4012.5</v>
      </c>
      <c r="L58" s="13"/>
      <c r="M58" s="37">
        <v>990.05</v>
      </c>
      <c r="N58" s="13">
        <v>18</v>
      </c>
      <c r="O58" s="31">
        <v>42552</v>
      </c>
      <c r="P58" s="5"/>
    </row>
    <row r="59" customHeight="1" spans="1:16">
      <c r="A59" s="12">
        <v>78</v>
      </c>
      <c r="B59" s="13"/>
      <c r="C59" s="13"/>
      <c r="D59" s="13">
        <v>8</v>
      </c>
      <c r="E59" s="26" t="s">
        <v>120</v>
      </c>
      <c r="F59" s="26"/>
      <c r="G59" s="13" t="s">
        <v>106</v>
      </c>
      <c r="H59" s="13" t="s">
        <v>121</v>
      </c>
      <c r="I59" s="13">
        <f t="shared" si="7"/>
        <v>810</v>
      </c>
      <c r="J59" s="13">
        <v>18</v>
      </c>
      <c r="K59" s="36">
        <v>9173</v>
      </c>
      <c r="L59" s="13"/>
      <c r="M59" s="37">
        <v>2047</v>
      </c>
      <c r="N59" s="13">
        <v>18</v>
      </c>
      <c r="O59" s="31">
        <v>42552</v>
      </c>
      <c r="P59" s="5"/>
    </row>
    <row r="60" customHeight="1" spans="1:16">
      <c r="A60" s="12">
        <v>79</v>
      </c>
      <c r="B60" s="13"/>
      <c r="C60" s="13"/>
      <c r="D60" s="13">
        <v>9</v>
      </c>
      <c r="E60" s="26" t="s">
        <v>122</v>
      </c>
      <c r="F60" s="26"/>
      <c r="G60" s="13" t="s">
        <v>106</v>
      </c>
      <c r="H60" s="13" t="s">
        <v>123</v>
      </c>
      <c r="I60" s="13">
        <f t="shared" si="7"/>
        <v>540</v>
      </c>
      <c r="J60" s="13">
        <v>12</v>
      </c>
      <c r="K60" s="36">
        <v>5969.24</v>
      </c>
      <c r="L60" s="13"/>
      <c r="M60" s="37">
        <v>1143</v>
      </c>
      <c r="N60" s="13"/>
      <c r="O60" s="31">
        <v>42552</v>
      </c>
      <c r="P60" s="5"/>
    </row>
    <row r="61" customHeight="1" spans="1:16">
      <c r="A61" s="12">
        <v>80</v>
      </c>
      <c r="B61" s="13"/>
      <c r="C61" s="13"/>
      <c r="D61" s="13">
        <v>10</v>
      </c>
      <c r="E61" s="13" t="s">
        <v>124</v>
      </c>
      <c r="F61" s="13"/>
      <c r="G61" s="13" t="s">
        <v>106</v>
      </c>
      <c r="H61" s="13" t="s">
        <v>125</v>
      </c>
      <c r="I61" s="13">
        <f t="shared" si="7"/>
        <v>225</v>
      </c>
      <c r="J61" s="13">
        <v>5</v>
      </c>
      <c r="K61" s="36">
        <v>4663</v>
      </c>
      <c r="L61" s="13">
        <v>4</v>
      </c>
      <c r="M61" s="37">
        <v>1129.76</v>
      </c>
      <c r="N61" s="13"/>
      <c r="O61" s="31">
        <v>42552</v>
      </c>
      <c r="P61" s="5"/>
    </row>
    <row r="62" customHeight="1" spans="1:16">
      <c r="A62" s="12">
        <v>81</v>
      </c>
      <c r="B62" s="13"/>
      <c r="C62" s="13"/>
      <c r="D62" s="13">
        <v>11</v>
      </c>
      <c r="E62" s="13" t="s">
        <v>126</v>
      </c>
      <c r="F62" s="13"/>
      <c r="G62" s="13" t="s">
        <v>106</v>
      </c>
      <c r="H62" s="13" t="s">
        <v>127</v>
      </c>
      <c r="I62" s="13">
        <f t="shared" si="7"/>
        <v>180</v>
      </c>
      <c r="J62" s="13">
        <v>4</v>
      </c>
      <c r="K62" s="36">
        <v>4217</v>
      </c>
      <c r="L62" s="13"/>
      <c r="M62" s="37">
        <v>1180</v>
      </c>
      <c r="N62" s="13"/>
      <c r="O62" s="31">
        <v>42552</v>
      </c>
      <c r="P62" s="5"/>
    </row>
    <row r="63" customHeight="1" spans="1:16">
      <c r="A63" s="12">
        <v>82</v>
      </c>
      <c r="B63" s="13"/>
      <c r="C63" s="13"/>
      <c r="D63" s="13">
        <v>12</v>
      </c>
      <c r="E63" s="13" t="s">
        <v>128</v>
      </c>
      <c r="F63" s="13"/>
      <c r="G63" s="13" t="s">
        <v>106</v>
      </c>
      <c r="H63" s="13" t="s">
        <v>129</v>
      </c>
      <c r="I63" s="13">
        <f t="shared" si="7"/>
        <v>180</v>
      </c>
      <c r="J63" s="13">
        <v>4</v>
      </c>
      <c r="K63" s="36">
        <v>7087.33</v>
      </c>
      <c r="L63" s="13"/>
      <c r="M63" s="37">
        <v>1212.88</v>
      </c>
      <c r="N63" s="13"/>
      <c r="O63" s="31">
        <v>42552</v>
      </c>
      <c r="P63" s="5"/>
    </row>
    <row r="64" customHeight="1" spans="1:16">
      <c r="A64" s="12">
        <v>83</v>
      </c>
      <c r="B64" s="13"/>
      <c r="C64" s="13"/>
      <c r="D64" s="13">
        <v>13</v>
      </c>
      <c r="E64" s="13" t="s">
        <v>130</v>
      </c>
      <c r="F64" s="13"/>
      <c r="G64" s="13" t="s">
        <v>106</v>
      </c>
      <c r="H64" s="13" t="s">
        <v>131</v>
      </c>
      <c r="I64" s="13">
        <f t="shared" si="7"/>
        <v>450</v>
      </c>
      <c r="J64" s="13">
        <v>10</v>
      </c>
      <c r="K64" s="36">
        <v>6230.93</v>
      </c>
      <c r="L64" s="13"/>
      <c r="M64" s="37">
        <v>1127.47</v>
      </c>
      <c r="N64" s="13">
        <v>12</v>
      </c>
      <c r="O64" s="31">
        <v>42552</v>
      </c>
      <c r="P64" s="5"/>
    </row>
    <row r="65" customHeight="1" spans="1:16">
      <c r="A65" s="12">
        <v>84</v>
      </c>
      <c r="B65" s="13"/>
      <c r="C65" s="13"/>
      <c r="D65" s="13">
        <v>14</v>
      </c>
      <c r="E65" s="13" t="s">
        <v>132</v>
      </c>
      <c r="F65" s="13"/>
      <c r="G65" s="13" t="s">
        <v>106</v>
      </c>
      <c r="H65" s="13" t="s">
        <v>133</v>
      </c>
      <c r="I65" s="13">
        <f t="shared" si="7"/>
        <v>405</v>
      </c>
      <c r="J65" s="13">
        <v>9</v>
      </c>
      <c r="K65" s="36">
        <v>4158.87</v>
      </c>
      <c r="L65" s="13"/>
      <c r="M65" s="37">
        <v>1107.01</v>
      </c>
      <c r="N65" s="13"/>
      <c r="O65" s="31">
        <v>42552</v>
      </c>
      <c r="P65" s="5"/>
    </row>
    <row r="66" customHeight="1" spans="1:16">
      <c r="A66" s="12">
        <v>85</v>
      </c>
      <c r="B66" s="13"/>
      <c r="C66" s="13"/>
      <c r="D66" s="13">
        <v>15</v>
      </c>
      <c r="E66" s="13" t="s">
        <v>134</v>
      </c>
      <c r="F66" s="13"/>
      <c r="G66" s="13" t="s">
        <v>106</v>
      </c>
      <c r="H66" s="13" t="s">
        <v>135</v>
      </c>
      <c r="I66" s="13">
        <f t="shared" si="7"/>
        <v>1125</v>
      </c>
      <c r="J66" s="13">
        <v>25</v>
      </c>
      <c r="K66" s="36"/>
      <c r="L66" s="13"/>
      <c r="M66" s="37"/>
      <c r="N66" s="13">
        <v>58</v>
      </c>
      <c r="O66" s="31">
        <v>42583</v>
      </c>
      <c r="P66" s="5"/>
    </row>
    <row r="67" customHeight="1" spans="1:15">
      <c r="A67" s="12">
        <v>86</v>
      </c>
      <c r="B67" s="13"/>
      <c r="C67" s="13" t="s">
        <v>30</v>
      </c>
      <c r="D67" s="13">
        <v>16</v>
      </c>
      <c r="E67" s="13" t="s">
        <v>136</v>
      </c>
      <c r="F67" s="13"/>
      <c r="G67" s="13" t="s">
        <v>106</v>
      </c>
      <c r="H67" s="13" t="s">
        <v>137</v>
      </c>
      <c r="I67" s="13">
        <f>J67*50</f>
        <v>750</v>
      </c>
      <c r="J67" s="13">
        <v>15</v>
      </c>
      <c r="K67" s="36">
        <v>4327</v>
      </c>
      <c r="L67" s="13"/>
      <c r="M67" s="37">
        <v>959.05</v>
      </c>
      <c r="N67" s="13">
        <v>20</v>
      </c>
      <c r="O67" s="31">
        <v>42583</v>
      </c>
    </row>
    <row r="68" customHeight="1" spans="1:15">
      <c r="A68" s="12">
        <v>87</v>
      </c>
      <c r="B68" s="13"/>
      <c r="C68" s="13"/>
      <c r="D68" s="13">
        <v>17</v>
      </c>
      <c r="E68" s="13" t="s">
        <v>138</v>
      </c>
      <c r="F68" s="13"/>
      <c r="G68" s="13" t="s">
        <v>106</v>
      </c>
      <c r="H68" s="13" t="s">
        <v>139</v>
      </c>
      <c r="I68" s="13">
        <f t="shared" ref="I68" si="8">J68*50</f>
        <v>150</v>
      </c>
      <c r="J68" s="13">
        <v>3</v>
      </c>
      <c r="K68" s="36">
        <v>6312.93</v>
      </c>
      <c r="L68" s="13"/>
      <c r="M68" s="37">
        <v>1400.57</v>
      </c>
      <c r="N68" s="13">
        <v>15</v>
      </c>
      <c r="O68" s="31">
        <v>42583</v>
      </c>
    </row>
    <row r="69" customHeight="1" spans="1:15">
      <c r="A69" s="12">
        <v>89</v>
      </c>
      <c r="B69" s="13"/>
      <c r="C69" s="13"/>
      <c r="D69" s="13">
        <v>18</v>
      </c>
      <c r="E69" s="13" t="s">
        <v>140</v>
      </c>
      <c r="F69" s="13"/>
      <c r="G69" s="13" t="s">
        <v>106</v>
      </c>
      <c r="H69" s="13" t="s">
        <v>117</v>
      </c>
      <c r="I69" s="23"/>
      <c r="J69" s="23"/>
      <c r="K69" s="36">
        <v>2480</v>
      </c>
      <c r="L69" s="13"/>
      <c r="M69" s="41">
        <v>425</v>
      </c>
      <c r="N69" s="13"/>
      <c r="O69" s="31">
        <v>42522</v>
      </c>
    </row>
    <row r="70" customHeight="1" spans="1:15">
      <c r="A70" s="12">
        <v>90</v>
      </c>
      <c r="B70" s="13"/>
      <c r="C70" s="13"/>
      <c r="D70" s="13">
        <v>19</v>
      </c>
      <c r="E70" s="13" t="s">
        <v>141</v>
      </c>
      <c r="F70" s="13"/>
      <c r="G70" s="13" t="s">
        <v>106</v>
      </c>
      <c r="H70" s="13" t="s">
        <v>142</v>
      </c>
      <c r="I70" s="13"/>
      <c r="J70" s="13"/>
      <c r="K70" s="36">
        <v>4632.45</v>
      </c>
      <c r="L70" s="13"/>
      <c r="M70" s="41">
        <v>816</v>
      </c>
      <c r="N70" s="13"/>
      <c r="O70" s="31">
        <v>42522</v>
      </c>
    </row>
    <row r="71" customHeight="1" spans="1:15">
      <c r="A71" s="12">
        <v>91</v>
      </c>
      <c r="B71" s="13" t="s">
        <v>143</v>
      </c>
      <c r="C71" s="13" t="s">
        <v>18</v>
      </c>
      <c r="D71" s="13">
        <v>1</v>
      </c>
      <c r="E71" s="13" t="s">
        <v>144</v>
      </c>
      <c r="F71" s="13"/>
      <c r="G71" s="13" t="s">
        <v>145</v>
      </c>
      <c r="H71" s="13" t="s">
        <v>146</v>
      </c>
      <c r="I71" s="13">
        <v>1080</v>
      </c>
      <c r="J71" s="13">
        <v>24</v>
      </c>
      <c r="K71" s="13">
        <v>9000</v>
      </c>
      <c r="L71" s="13">
        <v>6</v>
      </c>
      <c r="M71" s="13">
        <v>1760</v>
      </c>
      <c r="N71" s="13"/>
      <c r="O71" s="33">
        <v>42713</v>
      </c>
    </row>
    <row r="72" customHeight="1" spans="1:15">
      <c r="A72" s="12">
        <v>92</v>
      </c>
      <c r="B72" s="13"/>
      <c r="C72" s="13" t="s">
        <v>18</v>
      </c>
      <c r="D72" s="13">
        <v>2</v>
      </c>
      <c r="E72" s="13" t="s">
        <v>147</v>
      </c>
      <c r="F72" s="13"/>
      <c r="G72" s="13" t="s">
        <v>145</v>
      </c>
      <c r="H72" s="13" t="s">
        <v>148</v>
      </c>
      <c r="I72" s="13">
        <v>270</v>
      </c>
      <c r="J72" s="13">
        <v>6</v>
      </c>
      <c r="K72" s="13">
        <v>11722</v>
      </c>
      <c r="L72" s="13"/>
      <c r="M72" s="13">
        <v>1907</v>
      </c>
      <c r="N72" s="13"/>
      <c r="O72" s="33">
        <v>42713</v>
      </c>
    </row>
    <row r="73" customHeight="1" spans="1:15">
      <c r="A73" s="12">
        <v>93</v>
      </c>
      <c r="B73" s="13"/>
      <c r="C73" s="13" t="s">
        <v>18</v>
      </c>
      <c r="D73" s="13">
        <v>3</v>
      </c>
      <c r="E73" s="13" t="s">
        <v>149</v>
      </c>
      <c r="F73" s="13"/>
      <c r="G73" s="13" t="s">
        <v>145</v>
      </c>
      <c r="H73" s="13" t="s">
        <v>148</v>
      </c>
      <c r="I73" s="13">
        <v>270</v>
      </c>
      <c r="J73" s="13">
        <v>6</v>
      </c>
      <c r="K73" s="13">
        <v>11300</v>
      </c>
      <c r="L73" s="13"/>
      <c r="M73" s="13">
        <v>2045</v>
      </c>
      <c r="N73" s="13"/>
      <c r="O73" s="33">
        <v>42713</v>
      </c>
    </row>
    <row r="74" customHeight="1" spans="1:15">
      <c r="A74" s="12">
        <v>94</v>
      </c>
      <c r="B74" s="13"/>
      <c r="C74" s="13" t="s">
        <v>18</v>
      </c>
      <c r="D74" s="13">
        <v>4</v>
      </c>
      <c r="E74" s="13" t="s">
        <v>150</v>
      </c>
      <c r="F74" s="13"/>
      <c r="G74" s="13" t="s">
        <v>145</v>
      </c>
      <c r="H74" s="13" t="s">
        <v>148</v>
      </c>
      <c r="I74" s="13"/>
      <c r="J74" s="13"/>
      <c r="K74" s="13">
        <v>1000</v>
      </c>
      <c r="L74" s="13"/>
      <c r="M74" s="13">
        <v>170</v>
      </c>
      <c r="N74" s="13"/>
      <c r="O74" s="33">
        <v>42713</v>
      </c>
    </row>
    <row r="75" customHeight="1" spans="1:15">
      <c r="A75" s="12">
        <v>95</v>
      </c>
      <c r="B75" s="13" t="s">
        <v>75</v>
      </c>
      <c r="C75" s="13" t="s">
        <v>30</v>
      </c>
      <c r="D75" s="13">
        <v>5</v>
      </c>
      <c r="E75" s="13" t="s">
        <v>151</v>
      </c>
      <c r="F75" s="13"/>
      <c r="G75" s="13" t="s">
        <v>145</v>
      </c>
      <c r="H75" s="13" t="s">
        <v>152</v>
      </c>
      <c r="I75" s="13">
        <v>300</v>
      </c>
      <c r="J75" s="13">
        <v>6</v>
      </c>
      <c r="K75" s="13">
        <v>19900</v>
      </c>
      <c r="L75" s="13"/>
      <c r="M75" s="13">
        <v>3480</v>
      </c>
      <c r="N75" s="13"/>
      <c r="O75" s="33">
        <v>42713</v>
      </c>
    </row>
    <row r="76" customHeight="1" spans="1:15">
      <c r="A76" s="12">
        <v>96</v>
      </c>
      <c r="B76" s="13"/>
      <c r="C76" s="13" t="s">
        <v>30</v>
      </c>
      <c r="D76" s="13">
        <v>6</v>
      </c>
      <c r="E76" s="13" t="s">
        <v>153</v>
      </c>
      <c r="F76" s="13"/>
      <c r="G76" s="13" t="s">
        <v>145</v>
      </c>
      <c r="H76" s="13" t="s">
        <v>148</v>
      </c>
      <c r="I76" s="13">
        <v>300</v>
      </c>
      <c r="J76" s="13">
        <v>6</v>
      </c>
      <c r="K76" s="13">
        <v>10500</v>
      </c>
      <c r="L76" s="13"/>
      <c r="M76" s="13">
        <v>1860</v>
      </c>
      <c r="N76" s="13"/>
      <c r="O76" s="33">
        <v>42713</v>
      </c>
    </row>
    <row r="77" customHeight="1" spans="1:15">
      <c r="A77" s="12">
        <v>97</v>
      </c>
      <c r="B77" s="13" t="s">
        <v>154</v>
      </c>
      <c r="C77" s="13" t="s">
        <v>81</v>
      </c>
      <c r="D77" s="13">
        <v>7</v>
      </c>
      <c r="E77" s="13" t="s">
        <v>155</v>
      </c>
      <c r="F77" s="13"/>
      <c r="G77" s="13" t="s">
        <v>145</v>
      </c>
      <c r="H77" s="13" t="s">
        <v>146</v>
      </c>
      <c r="I77" s="13">
        <v>3000</v>
      </c>
      <c r="J77" s="13">
        <v>60</v>
      </c>
      <c r="K77" s="20">
        <v>32700</v>
      </c>
      <c r="L77" s="13"/>
      <c r="M77" s="20">
        <v>6210</v>
      </c>
      <c r="N77" s="13">
        <v>240</v>
      </c>
      <c r="O77" s="33">
        <v>42713</v>
      </c>
    </row>
    <row r="78" customHeight="1" spans="1:15">
      <c r="A78" s="12">
        <v>98</v>
      </c>
      <c r="B78" s="13" t="s">
        <v>156</v>
      </c>
      <c r="C78" s="13" t="s">
        <v>18</v>
      </c>
      <c r="D78" s="13">
        <v>8</v>
      </c>
      <c r="E78" s="13" t="s">
        <v>157</v>
      </c>
      <c r="F78" s="13"/>
      <c r="G78" s="13" t="s">
        <v>145</v>
      </c>
      <c r="H78" s="13" t="s">
        <v>148</v>
      </c>
      <c r="I78" s="13">
        <v>270</v>
      </c>
      <c r="J78" s="13">
        <v>6</v>
      </c>
      <c r="K78" s="13">
        <v>10221</v>
      </c>
      <c r="L78" s="13">
        <v>57</v>
      </c>
      <c r="M78" s="13">
        <v>1905</v>
      </c>
      <c r="N78" s="13"/>
      <c r="O78" s="33">
        <v>42713</v>
      </c>
    </row>
    <row r="79" customHeight="1" spans="1:15">
      <c r="A79" s="12">
        <v>99</v>
      </c>
      <c r="B79" s="13"/>
      <c r="C79" s="13" t="s">
        <v>18</v>
      </c>
      <c r="D79" s="13">
        <v>9</v>
      </c>
      <c r="E79" s="13" t="s">
        <v>158</v>
      </c>
      <c r="F79" s="13"/>
      <c r="G79" s="13" t="s">
        <v>145</v>
      </c>
      <c r="H79" s="13" t="s">
        <v>148</v>
      </c>
      <c r="I79" s="13">
        <v>270</v>
      </c>
      <c r="J79" s="13">
        <v>6</v>
      </c>
      <c r="K79" s="13">
        <v>5484</v>
      </c>
      <c r="L79" s="13"/>
      <c r="M79" s="13">
        <v>852</v>
      </c>
      <c r="N79" s="13"/>
      <c r="O79" s="33">
        <v>42713</v>
      </c>
    </row>
    <row r="80" customHeight="1" spans="1:15">
      <c r="A80" s="12">
        <v>100</v>
      </c>
      <c r="B80" s="13"/>
      <c r="C80" s="13" t="s">
        <v>18</v>
      </c>
      <c r="D80" s="13">
        <v>10</v>
      </c>
      <c r="E80" s="13" t="s">
        <v>159</v>
      </c>
      <c r="F80" s="13"/>
      <c r="G80" s="13" t="s">
        <v>145</v>
      </c>
      <c r="H80" s="13" t="s">
        <v>160</v>
      </c>
      <c r="I80" s="13">
        <v>315</v>
      </c>
      <c r="J80" s="13">
        <v>7</v>
      </c>
      <c r="K80" s="13">
        <v>3400</v>
      </c>
      <c r="L80" s="13">
        <v>10</v>
      </c>
      <c r="M80" s="13">
        <v>560</v>
      </c>
      <c r="N80" s="13"/>
      <c r="O80" s="33">
        <v>42713</v>
      </c>
    </row>
    <row r="81" customHeight="1" spans="1:15">
      <c r="A81" s="12">
        <v>101</v>
      </c>
      <c r="B81" s="13"/>
      <c r="C81" s="13" t="s">
        <v>18</v>
      </c>
      <c r="D81" s="13">
        <v>11</v>
      </c>
      <c r="E81" s="13" t="s">
        <v>161</v>
      </c>
      <c r="F81" s="13"/>
      <c r="G81" s="13" t="s">
        <v>145</v>
      </c>
      <c r="H81" s="13" t="s">
        <v>162</v>
      </c>
      <c r="I81" s="13">
        <v>270</v>
      </c>
      <c r="J81" s="13">
        <v>6</v>
      </c>
      <c r="K81" s="13">
        <v>6000</v>
      </c>
      <c r="L81" s="13"/>
      <c r="M81" s="13">
        <v>1160</v>
      </c>
      <c r="N81" s="13"/>
      <c r="O81" s="33">
        <v>42713</v>
      </c>
    </row>
    <row r="82" customHeight="1" spans="1:15">
      <c r="A82" s="12">
        <v>102</v>
      </c>
      <c r="B82" s="13"/>
      <c r="C82" s="13" t="s">
        <v>18</v>
      </c>
      <c r="D82" s="13">
        <v>12</v>
      </c>
      <c r="E82" s="13" t="s">
        <v>163</v>
      </c>
      <c r="F82" s="13"/>
      <c r="G82" s="13" t="s">
        <v>145</v>
      </c>
      <c r="H82" s="13" t="s">
        <v>148</v>
      </c>
      <c r="I82" s="13">
        <v>810</v>
      </c>
      <c r="J82" s="13">
        <v>18</v>
      </c>
      <c r="K82" s="13">
        <v>13000</v>
      </c>
      <c r="L82" s="13">
        <v>49</v>
      </c>
      <c r="M82" s="13">
        <v>2560</v>
      </c>
      <c r="N82" s="13"/>
      <c r="O82" s="33">
        <v>42713</v>
      </c>
    </row>
    <row r="83" ht="24.75" customHeight="1" spans="1:15">
      <c r="A83" s="12">
        <v>103</v>
      </c>
      <c r="B83" s="13"/>
      <c r="C83" s="13" t="s">
        <v>18</v>
      </c>
      <c r="D83" s="13">
        <v>13</v>
      </c>
      <c r="E83" s="13" t="s">
        <v>164</v>
      </c>
      <c r="F83" s="13"/>
      <c r="G83" s="13" t="s">
        <v>145</v>
      </c>
      <c r="H83" s="13" t="s">
        <v>165</v>
      </c>
      <c r="I83" s="13">
        <v>1620</v>
      </c>
      <c r="J83" s="13">
        <v>36</v>
      </c>
      <c r="K83" s="13">
        <v>13000</v>
      </c>
      <c r="L83" s="13">
        <v>50</v>
      </c>
      <c r="M83" s="13">
        <v>2560</v>
      </c>
      <c r="N83" s="13">
        <v>85</v>
      </c>
      <c r="O83" s="33">
        <v>42713</v>
      </c>
    </row>
    <row r="84" customHeight="1" spans="1:15">
      <c r="A84" s="12">
        <v>104</v>
      </c>
      <c r="B84" s="13" t="s">
        <v>166</v>
      </c>
      <c r="C84" s="13" t="s">
        <v>167</v>
      </c>
      <c r="D84" s="13">
        <v>14</v>
      </c>
      <c r="E84" s="13" t="s">
        <v>168</v>
      </c>
      <c r="F84" s="13"/>
      <c r="G84" s="13" t="s">
        <v>145</v>
      </c>
      <c r="H84" s="13" t="s">
        <v>148</v>
      </c>
      <c r="I84" s="13"/>
      <c r="J84" s="13"/>
      <c r="K84" s="13">
        <v>17000</v>
      </c>
      <c r="L84" s="13">
        <v>45</v>
      </c>
      <c r="M84" s="13">
        <v>3280</v>
      </c>
      <c r="N84" s="13"/>
      <c r="O84" s="33">
        <v>42713</v>
      </c>
    </row>
    <row r="85" customHeight="1" spans="1:15">
      <c r="A85" s="12">
        <v>105</v>
      </c>
      <c r="B85" s="38" t="s">
        <v>169</v>
      </c>
      <c r="C85" s="38" t="s">
        <v>170</v>
      </c>
      <c r="D85" s="38">
        <v>1</v>
      </c>
      <c r="E85" s="38" t="s">
        <v>171</v>
      </c>
      <c r="F85" s="38"/>
      <c r="G85" s="38" t="s">
        <v>172</v>
      </c>
      <c r="H85" s="38" t="s">
        <v>173</v>
      </c>
      <c r="I85" s="42">
        <v>90</v>
      </c>
      <c r="J85" s="42">
        <v>2</v>
      </c>
      <c r="K85" s="38">
        <v>1200</v>
      </c>
      <c r="L85" s="38">
        <v>15</v>
      </c>
      <c r="M85" s="43">
        <f t="shared" ref="M85:M94" si="9">K85*1600/10000</f>
        <v>192</v>
      </c>
      <c r="N85" s="38">
        <v>12</v>
      </c>
      <c r="O85" s="33">
        <v>42713</v>
      </c>
    </row>
    <row r="86" customHeight="1" spans="1:15">
      <c r="A86" s="12">
        <v>106</v>
      </c>
      <c r="B86" s="38"/>
      <c r="C86" s="38"/>
      <c r="D86" s="38">
        <v>2</v>
      </c>
      <c r="E86" s="38" t="s">
        <v>174</v>
      </c>
      <c r="F86" s="38"/>
      <c r="G86" s="38" t="s">
        <v>172</v>
      </c>
      <c r="H86" s="38" t="s">
        <v>175</v>
      </c>
      <c r="I86" s="42">
        <v>450</v>
      </c>
      <c r="J86" s="42">
        <v>10</v>
      </c>
      <c r="K86" s="38">
        <v>6000</v>
      </c>
      <c r="L86" s="38"/>
      <c r="M86" s="43">
        <f t="shared" si="9"/>
        <v>960</v>
      </c>
      <c r="N86" s="38">
        <v>15</v>
      </c>
      <c r="O86" s="33">
        <v>42713</v>
      </c>
    </row>
    <row r="87" customHeight="1" spans="1:15">
      <c r="A87" s="12">
        <v>107</v>
      </c>
      <c r="B87" s="38"/>
      <c r="C87" s="38"/>
      <c r="D87" s="38">
        <v>3</v>
      </c>
      <c r="E87" s="38" t="s">
        <v>176</v>
      </c>
      <c r="F87" s="38"/>
      <c r="G87" s="38" t="s">
        <v>172</v>
      </c>
      <c r="H87" s="38" t="s">
        <v>177</v>
      </c>
      <c r="I87" s="42">
        <v>180</v>
      </c>
      <c r="J87" s="42">
        <f t="shared" ref="J87:J94" si="10">I87/45</f>
        <v>4</v>
      </c>
      <c r="K87" s="38">
        <v>3500</v>
      </c>
      <c r="L87" s="38"/>
      <c r="M87" s="43">
        <f t="shared" si="9"/>
        <v>560</v>
      </c>
      <c r="N87" s="38">
        <v>10</v>
      </c>
      <c r="O87" s="33">
        <v>42713</v>
      </c>
    </row>
    <row r="88" customHeight="1" spans="1:15">
      <c r="A88" s="12">
        <v>108</v>
      </c>
      <c r="B88" s="38"/>
      <c r="C88" s="38"/>
      <c r="D88" s="38">
        <v>4</v>
      </c>
      <c r="E88" s="38" t="s">
        <v>178</v>
      </c>
      <c r="F88" s="38"/>
      <c r="G88" s="38" t="s">
        <v>172</v>
      </c>
      <c r="H88" s="38" t="s">
        <v>179</v>
      </c>
      <c r="I88" s="42">
        <v>180</v>
      </c>
      <c r="J88" s="42">
        <f t="shared" si="10"/>
        <v>4</v>
      </c>
      <c r="K88" s="38">
        <v>3000</v>
      </c>
      <c r="L88" s="38">
        <v>10</v>
      </c>
      <c r="M88" s="43">
        <f t="shared" si="9"/>
        <v>480</v>
      </c>
      <c r="N88" s="38">
        <v>34</v>
      </c>
      <c r="O88" s="33">
        <v>42713</v>
      </c>
    </row>
    <row r="89" customHeight="1" spans="1:15">
      <c r="A89" s="12">
        <v>109</v>
      </c>
      <c r="B89" s="38"/>
      <c r="C89" s="38"/>
      <c r="D89" s="38">
        <v>5</v>
      </c>
      <c r="E89" s="38" t="s">
        <v>180</v>
      </c>
      <c r="F89" s="38"/>
      <c r="G89" s="38" t="s">
        <v>172</v>
      </c>
      <c r="H89" s="38" t="s">
        <v>181</v>
      </c>
      <c r="I89" s="42">
        <v>135</v>
      </c>
      <c r="J89" s="42">
        <f t="shared" si="10"/>
        <v>3</v>
      </c>
      <c r="K89" s="38">
        <v>2500</v>
      </c>
      <c r="L89" s="38"/>
      <c r="M89" s="43">
        <f t="shared" si="9"/>
        <v>400</v>
      </c>
      <c r="N89" s="38">
        <v>3</v>
      </c>
      <c r="O89" s="33">
        <v>42713</v>
      </c>
    </row>
    <row r="90" customHeight="1" spans="1:15">
      <c r="A90" s="12">
        <v>110</v>
      </c>
      <c r="B90" s="38"/>
      <c r="C90" s="38"/>
      <c r="D90" s="38">
        <v>6</v>
      </c>
      <c r="E90" s="38" t="s">
        <v>182</v>
      </c>
      <c r="F90" s="38"/>
      <c r="G90" s="38" t="s">
        <v>172</v>
      </c>
      <c r="H90" s="38" t="s">
        <v>183</v>
      </c>
      <c r="I90" s="42">
        <v>180</v>
      </c>
      <c r="J90" s="42">
        <f t="shared" si="10"/>
        <v>4</v>
      </c>
      <c r="K90" s="38">
        <v>3400</v>
      </c>
      <c r="L90" s="38"/>
      <c r="M90" s="43">
        <f t="shared" si="9"/>
        <v>544</v>
      </c>
      <c r="N90" s="38">
        <v>9</v>
      </c>
      <c r="O90" s="33">
        <v>42713</v>
      </c>
    </row>
    <row r="91" customHeight="1" spans="1:15">
      <c r="A91" s="12">
        <v>111</v>
      </c>
      <c r="B91" s="38"/>
      <c r="C91" s="38"/>
      <c r="D91" s="38">
        <v>7</v>
      </c>
      <c r="E91" s="38" t="s">
        <v>184</v>
      </c>
      <c r="F91" s="38"/>
      <c r="G91" s="38" t="s">
        <v>172</v>
      </c>
      <c r="H91" s="38" t="s">
        <v>185</v>
      </c>
      <c r="I91" s="42">
        <v>90</v>
      </c>
      <c r="J91" s="42">
        <f t="shared" si="10"/>
        <v>2</v>
      </c>
      <c r="K91" s="38">
        <v>2200</v>
      </c>
      <c r="L91" s="38">
        <v>3.39</v>
      </c>
      <c r="M91" s="43">
        <f t="shared" si="9"/>
        <v>352</v>
      </c>
      <c r="N91" s="38">
        <v>8</v>
      </c>
      <c r="O91" s="33">
        <v>42713</v>
      </c>
    </row>
    <row r="92" customHeight="1" spans="1:15">
      <c r="A92" s="12">
        <v>112</v>
      </c>
      <c r="B92" s="38"/>
      <c r="C92" s="38"/>
      <c r="D92" s="38">
        <v>8</v>
      </c>
      <c r="E92" s="38" t="s">
        <v>186</v>
      </c>
      <c r="F92" s="38"/>
      <c r="G92" s="38" t="s">
        <v>172</v>
      </c>
      <c r="H92" s="38" t="s">
        <v>187</v>
      </c>
      <c r="I92" s="42">
        <v>90</v>
      </c>
      <c r="J92" s="42">
        <f t="shared" si="10"/>
        <v>2</v>
      </c>
      <c r="K92" s="38">
        <v>3500</v>
      </c>
      <c r="L92" s="38"/>
      <c r="M92" s="43">
        <f t="shared" si="9"/>
        <v>560</v>
      </c>
      <c r="N92" s="38">
        <v>2</v>
      </c>
      <c r="O92" s="33">
        <v>42713</v>
      </c>
    </row>
    <row r="93" customHeight="1" spans="1:15">
      <c r="A93" s="12">
        <v>113</v>
      </c>
      <c r="B93" s="38"/>
      <c r="C93" s="38"/>
      <c r="D93" s="38">
        <v>9</v>
      </c>
      <c r="E93" s="38" t="s">
        <v>188</v>
      </c>
      <c r="F93" s="38"/>
      <c r="G93" s="38" t="s">
        <v>172</v>
      </c>
      <c r="H93" s="38" t="s">
        <v>189</v>
      </c>
      <c r="I93" s="42">
        <v>90</v>
      </c>
      <c r="J93" s="42">
        <f t="shared" si="10"/>
        <v>2</v>
      </c>
      <c r="K93" s="38">
        <v>1000</v>
      </c>
      <c r="L93" s="38"/>
      <c r="M93" s="43">
        <f t="shared" si="9"/>
        <v>160</v>
      </c>
      <c r="N93" s="38">
        <v>3</v>
      </c>
      <c r="O93" s="33">
        <v>42713</v>
      </c>
    </row>
    <row r="94" customHeight="1" spans="1:15">
      <c r="A94" s="12">
        <v>114</v>
      </c>
      <c r="B94" s="38"/>
      <c r="C94" s="38"/>
      <c r="D94" s="38">
        <v>10</v>
      </c>
      <c r="E94" s="38" t="s">
        <v>190</v>
      </c>
      <c r="F94" s="38"/>
      <c r="G94" s="38" t="s">
        <v>172</v>
      </c>
      <c r="H94" s="38" t="s">
        <v>191</v>
      </c>
      <c r="I94" s="42">
        <v>135</v>
      </c>
      <c r="J94" s="42">
        <f t="shared" si="10"/>
        <v>3</v>
      </c>
      <c r="K94" s="38">
        <v>2217</v>
      </c>
      <c r="L94" s="38">
        <v>15</v>
      </c>
      <c r="M94" s="43">
        <f t="shared" si="9"/>
        <v>354.72</v>
      </c>
      <c r="N94" s="38">
        <v>17</v>
      </c>
      <c r="O94" s="33">
        <v>42713</v>
      </c>
    </row>
    <row r="95" customHeight="1" spans="1:15">
      <c r="A95" s="12">
        <v>115</v>
      </c>
      <c r="B95" s="38"/>
      <c r="C95" s="38"/>
      <c r="D95" s="38">
        <v>11</v>
      </c>
      <c r="E95" s="38" t="s">
        <v>192</v>
      </c>
      <c r="F95" s="38"/>
      <c r="G95" s="38" t="s">
        <v>172</v>
      </c>
      <c r="H95" s="38" t="s">
        <v>193</v>
      </c>
      <c r="I95" s="38">
        <v>1620</v>
      </c>
      <c r="J95" s="38">
        <v>36</v>
      </c>
      <c r="K95" s="38">
        <v>10773</v>
      </c>
      <c r="L95" s="38">
        <v>30</v>
      </c>
      <c r="M95" s="43">
        <v>2900</v>
      </c>
      <c r="N95" s="38">
        <v>42</v>
      </c>
      <c r="O95" s="33">
        <v>42713</v>
      </c>
    </row>
    <row r="96" customHeight="1" spans="1:15">
      <c r="A96" s="12">
        <v>116</v>
      </c>
      <c r="B96" s="38"/>
      <c r="C96" s="38"/>
      <c r="D96" s="38">
        <v>12</v>
      </c>
      <c r="E96" s="38" t="s">
        <v>194</v>
      </c>
      <c r="F96" s="38"/>
      <c r="G96" s="38" t="s">
        <v>172</v>
      </c>
      <c r="H96" s="38" t="s">
        <v>195</v>
      </c>
      <c r="I96" s="38">
        <v>1620</v>
      </c>
      <c r="J96" s="38">
        <v>36</v>
      </c>
      <c r="K96" s="38">
        <v>9773</v>
      </c>
      <c r="L96" s="38">
        <v>30</v>
      </c>
      <c r="M96" s="43">
        <v>2740</v>
      </c>
      <c r="N96" s="38">
        <v>50</v>
      </c>
      <c r="O96" s="33">
        <v>42713</v>
      </c>
    </row>
    <row r="97" customHeight="1" spans="1:15">
      <c r="A97" s="12">
        <v>117</v>
      </c>
      <c r="B97" s="38"/>
      <c r="C97" s="38"/>
      <c r="D97" s="38">
        <v>13</v>
      </c>
      <c r="E97" s="38" t="s">
        <v>196</v>
      </c>
      <c r="F97" s="38"/>
      <c r="G97" s="38" t="s">
        <v>172</v>
      </c>
      <c r="H97" s="38" t="s">
        <v>197</v>
      </c>
      <c r="I97" s="38">
        <v>1350</v>
      </c>
      <c r="J97" s="38">
        <v>30</v>
      </c>
      <c r="K97" s="38">
        <v>8773</v>
      </c>
      <c r="L97" s="38">
        <v>20</v>
      </c>
      <c r="M97" s="43">
        <v>2000</v>
      </c>
      <c r="N97" s="38">
        <v>26</v>
      </c>
      <c r="O97" s="33">
        <v>42713</v>
      </c>
    </row>
    <row r="98" customHeight="1" spans="1:15">
      <c r="A98" s="12">
        <v>118</v>
      </c>
      <c r="B98" s="38"/>
      <c r="C98" s="39" t="s">
        <v>30</v>
      </c>
      <c r="D98" s="38">
        <v>1</v>
      </c>
      <c r="E98" s="38" t="s">
        <v>198</v>
      </c>
      <c r="F98" s="38"/>
      <c r="G98" s="38" t="s">
        <v>172</v>
      </c>
      <c r="H98" s="38" t="s">
        <v>199</v>
      </c>
      <c r="I98" s="42">
        <v>100</v>
      </c>
      <c r="J98" s="38">
        <v>2</v>
      </c>
      <c r="K98" s="38">
        <v>4183</v>
      </c>
      <c r="L98" s="38"/>
      <c r="M98" s="38">
        <f>K98*1600/10000</f>
        <v>669.28</v>
      </c>
      <c r="N98" s="38"/>
      <c r="O98" s="33">
        <v>42713</v>
      </c>
    </row>
    <row r="99" customHeight="1" spans="1:15">
      <c r="A99" s="12">
        <v>119</v>
      </c>
      <c r="B99" s="38"/>
      <c r="C99" s="39"/>
      <c r="D99" s="38">
        <v>2</v>
      </c>
      <c r="E99" s="38" t="s">
        <v>200</v>
      </c>
      <c r="F99" s="38"/>
      <c r="G99" s="38" t="s">
        <v>172</v>
      </c>
      <c r="H99" s="38" t="s">
        <v>201</v>
      </c>
      <c r="I99" s="42">
        <v>100</v>
      </c>
      <c r="J99" s="38">
        <v>2</v>
      </c>
      <c r="K99" s="38">
        <v>2600</v>
      </c>
      <c r="L99" s="38">
        <v>5.8</v>
      </c>
      <c r="M99" s="38">
        <f>K99*1600/10000</f>
        <v>416</v>
      </c>
      <c r="N99" s="38">
        <v>18</v>
      </c>
      <c r="O99" s="33">
        <v>42713</v>
      </c>
    </row>
    <row r="100" customHeight="1" spans="1:15">
      <c r="A100" s="12">
        <v>120</v>
      </c>
      <c r="B100" s="38" t="s">
        <v>202</v>
      </c>
      <c r="C100" s="39" t="s">
        <v>18</v>
      </c>
      <c r="D100" s="38">
        <v>1</v>
      </c>
      <c r="E100" s="38" t="s">
        <v>203</v>
      </c>
      <c r="F100" s="38"/>
      <c r="G100" s="38" t="s">
        <v>172</v>
      </c>
      <c r="H100" s="38" t="s">
        <v>204</v>
      </c>
      <c r="I100" s="38">
        <v>1620</v>
      </c>
      <c r="J100" s="38">
        <v>36</v>
      </c>
      <c r="K100" s="38">
        <v>10773</v>
      </c>
      <c r="L100" s="38">
        <v>50</v>
      </c>
      <c r="M100" s="43">
        <v>3000</v>
      </c>
      <c r="N100" s="38">
        <v>50</v>
      </c>
      <c r="O100" s="33">
        <v>42713</v>
      </c>
    </row>
    <row r="101" customHeight="1" spans="1:15">
      <c r="A101" s="12">
        <v>121</v>
      </c>
      <c r="B101" s="38"/>
      <c r="C101" s="39" t="s">
        <v>30</v>
      </c>
      <c r="D101" s="38">
        <v>1</v>
      </c>
      <c r="E101" s="38" t="s">
        <v>205</v>
      </c>
      <c r="F101" s="38"/>
      <c r="G101" s="38" t="s">
        <v>172</v>
      </c>
      <c r="H101" s="38" t="s">
        <v>206</v>
      </c>
      <c r="I101" s="38">
        <v>1500</v>
      </c>
      <c r="J101" s="38">
        <v>30</v>
      </c>
      <c r="K101" s="38">
        <v>14201</v>
      </c>
      <c r="L101" s="38">
        <v>55</v>
      </c>
      <c r="M101" s="43">
        <v>5000</v>
      </c>
      <c r="N101" s="38">
        <v>131</v>
      </c>
      <c r="O101" s="33">
        <v>42713</v>
      </c>
    </row>
    <row r="102" customHeight="1" spans="1:15">
      <c r="A102" s="12">
        <v>122</v>
      </c>
      <c r="B102" s="38"/>
      <c r="C102" s="39" t="s">
        <v>81</v>
      </c>
      <c r="D102" s="38">
        <v>1</v>
      </c>
      <c r="E102" s="38" t="s">
        <v>207</v>
      </c>
      <c r="F102" s="38"/>
      <c r="G102" s="38" t="s">
        <v>172</v>
      </c>
      <c r="H102" s="38" t="s">
        <v>208</v>
      </c>
      <c r="I102" s="38">
        <v>2400</v>
      </c>
      <c r="J102" s="38">
        <v>48</v>
      </c>
      <c r="K102" s="38">
        <v>32015</v>
      </c>
      <c r="L102" s="38">
        <v>90</v>
      </c>
      <c r="M102" s="43">
        <v>15000</v>
      </c>
      <c r="N102" s="38">
        <v>47</v>
      </c>
      <c r="O102" s="33">
        <v>42713</v>
      </c>
    </row>
    <row r="103" customHeight="1" spans="1:15">
      <c r="A103" s="12">
        <v>123</v>
      </c>
      <c r="B103" s="13" t="s">
        <v>209</v>
      </c>
      <c r="C103" s="13" t="s">
        <v>18</v>
      </c>
      <c r="D103" s="13">
        <v>1</v>
      </c>
      <c r="E103" s="13" t="s">
        <v>210</v>
      </c>
      <c r="F103" s="13"/>
      <c r="G103" s="13" t="s">
        <v>211</v>
      </c>
      <c r="H103" s="13" t="s">
        <v>212</v>
      </c>
      <c r="I103" s="13">
        <v>540</v>
      </c>
      <c r="J103" s="13">
        <v>12</v>
      </c>
      <c r="K103" s="13"/>
      <c r="L103" s="13"/>
      <c r="M103" s="13"/>
      <c r="N103" s="13">
        <v>91</v>
      </c>
      <c r="O103" s="33">
        <v>42713</v>
      </c>
    </row>
    <row r="104" customHeight="1" spans="1:15">
      <c r="A104" s="12">
        <v>124</v>
      </c>
      <c r="B104" s="13"/>
      <c r="C104" s="13"/>
      <c r="D104" s="13">
        <v>2</v>
      </c>
      <c r="E104" s="13" t="s">
        <v>213</v>
      </c>
      <c r="F104" s="13"/>
      <c r="G104" s="13" t="s">
        <v>211</v>
      </c>
      <c r="H104" s="13" t="s">
        <v>214</v>
      </c>
      <c r="I104" s="13">
        <v>360</v>
      </c>
      <c r="J104" s="13">
        <v>8</v>
      </c>
      <c r="K104" s="13"/>
      <c r="L104" s="13"/>
      <c r="M104" s="13"/>
      <c r="N104" s="13"/>
      <c r="O104" s="33">
        <v>42713</v>
      </c>
    </row>
    <row r="105" customHeight="1" spans="1:15">
      <c r="A105" s="12">
        <v>126</v>
      </c>
      <c r="B105" s="13"/>
      <c r="C105" s="13" t="s">
        <v>30</v>
      </c>
      <c r="D105" s="13">
        <v>4</v>
      </c>
      <c r="E105" s="13" t="s">
        <v>215</v>
      </c>
      <c r="F105" s="13"/>
      <c r="G105" s="13" t="s">
        <v>211</v>
      </c>
      <c r="H105" s="13" t="s">
        <v>216</v>
      </c>
      <c r="I105" s="13">
        <v>340</v>
      </c>
      <c r="J105" s="13">
        <v>7</v>
      </c>
      <c r="K105" s="13"/>
      <c r="L105" s="13"/>
      <c r="M105" s="13"/>
      <c r="N105" s="13"/>
      <c r="O105" s="33">
        <v>42713</v>
      </c>
    </row>
    <row r="106" customHeight="1" spans="1:15">
      <c r="A106" s="12">
        <v>127</v>
      </c>
      <c r="B106" s="13"/>
      <c r="C106" s="13"/>
      <c r="D106" s="13">
        <v>5</v>
      </c>
      <c r="E106" s="13" t="s">
        <v>217</v>
      </c>
      <c r="F106" s="13"/>
      <c r="G106" s="13" t="s">
        <v>211</v>
      </c>
      <c r="H106" s="13" t="s">
        <v>218</v>
      </c>
      <c r="I106" s="13">
        <v>140</v>
      </c>
      <c r="J106" s="13">
        <v>3</v>
      </c>
      <c r="K106" s="13"/>
      <c r="L106" s="13"/>
      <c r="M106" s="13"/>
      <c r="N106" s="13">
        <v>46</v>
      </c>
      <c r="O106" s="33">
        <v>42713</v>
      </c>
    </row>
    <row r="107" customHeight="1" spans="1:15">
      <c r="A107" s="12">
        <v>128</v>
      </c>
      <c r="B107" s="13"/>
      <c r="C107" s="13"/>
      <c r="D107" s="13">
        <v>6</v>
      </c>
      <c r="E107" s="13" t="s">
        <v>213</v>
      </c>
      <c r="F107" s="13"/>
      <c r="G107" s="13" t="s">
        <v>211</v>
      </c>
      <c r="H107" s="13" t="s">
        <v>214</v>
      </c>
      <c r="I107" s="13">
        <v>641</v>
      </c>
      <c r="J107" s="13">
        <v>13</v>
      </c>
      <c r="K107" s="13"/>
      <c r="L107" s="13"/>
      <c r="M107" s="13"/>
      <c r="N107" s="13"/>
      <c r="O107" s="33">
        <v>42713</v>
      </c>
    </row>
    <row r="108" customHeight="1" spans="1:15">
      <c r="A108" s="12">
        <v>142</v>
      </c>
      <c r="B108" s="13" t="s">
        <v>219</v>
      </c>
      <c r="C108" s="13" t="s">
        <v>18</v>
      </c>
      <c r="D108" s="13">
        <v>7</v>
      </c>
      <c r="E108" s="13" t="s">
        <v>18</v>
      </c>
      <c r="F108" s="23"/>
      <c r="G108" s="13" t="s">
        <v>211</v>
      </c>
      <c r="H108" s="13"/>
      <c r="I108" s="13">
        <v>1620</v>
      </c>
      <c r="J108" s="13">
        <v>36</v>
      </c>
      <c r="K108" s="13">
        <v>10773</v>
      </c>
      <c r="L108" s="13">
        <v>48.6</v>
      </c>
      <c r="M108" s="13">
        <v>2308.2</v>
      </c>
      <c r="N108" s="13">
        <v>85</v>
      </c>
      <c r="O108" s="33">
        <v>42713</v>
      </c>
    </row>
    <row r="109" customHeight="1" spans="1:15">
      <c r="A109" s="12">
        <v>143</v>
      </c>
      <c r="B109" s="13"/>
      <c r="C109" s="13"/>
      <c r="D109" s="13">
        <v>8</v>
      </c>
      <c r="E109" s="13" t="s">
        <v>18</v>
      </c>
      <c r="F109" s="23"/>
      <c r="G109" s="13" t="s">
        <v>211</v>
      </c>
      <c r="H109" s="13"/>
      <c r="I109" s="13">
        <v>1620</v>
      </c>
      <c r="J109" s="13">
        <v>36</v>
      </c>
      <c r="K109" s="13">
        <v>10773</v>
      </c>
      <c r="L109" s="13">
        <v>48.6</v>
      </c>
      <c r="M109" s="13">
        <v>2308.2</v>
      </c>
      <c r="N109" s="13">
        <v>85</v>
      </c>
      <c r="O109" s="33">
        <v>42713</v>
      </c>
    </row>
    <row r="110" customHeight="1" spans="1:15">
      <c r="A110" s="12">
        <v>144</v>
      </c>
      <c r="B110" s="13"/>
      <c r="C110" s="13" t="s">
        <v>30</v>
      </c>
      <c r="D110" s="13">
        <v>9</v>
      </c>
      <c r="E110" s="13" t="s">
        <v>30</v>
      </c>
      <c r="F110" s="23"/>
      <c r="G110" s="13" t="s">
        <v>211</v>
      </c>
      <c r="H110" s="13"/>
      <c r="I110" s="13">
        <v>1500</v>
      </c>
      <c r="J110" s="13">
        <v>30</v>
      </c>
      <c r="K110" s="13">
        <v>13530</v>
      </c>
      <c r="L110" s="13">
        <v>49.6</v>
      </c>
      <c r="M110" s="13">
        <v>2894.2</v>
      </c>
      <c r="N110" s="13">
        <v>111</v>
      </c>
      <c r="O110" s="33">
        <v>42713</v>
      </c>
    </row>
    <row r="111" customHeight="1" spans="1:15">
      <c r="A111" s="12">
        <v>151</v>
      </c>
      <c r="B111" s="13" t="s">
        <v>220</v>
      </c>
      <c r="C111" s="13" t="s">
        <v>30</v>
      </c>
      <c r="D111" s="13">
        <v>1</v>
      </c>
      <c r="E111" s="13" t="s">
        <v>221</v>
      </c>
      <c r="F111" s="13"/>
      <c r="G111" s="13" t="s">
        <v>222</v>
      </c>
      <c r="H111" s="13" t="s">
        <v>223</v>
      </c>
      <c r="I111" s="13"/>
      <c r="J111" s="13"/>
      <c r="K111" s="13">
        <v>2000</v>
      </c>
      <c r="L111" s="13"/>
      <c r="M111" s="13">
        <v>460</v>
      </c>
      <c r="N111" s="13"/>
      <c r="O111" s="33">
        <v>42622</v>
      </c>
    </row>
    <row r="112" customHeight="1" spans="1:15">
      <c r="A112" s="12">
        <v>152</v>
      </c>
      <c r="B112" s="13"/>
      <c r="C112" s="13" t="s">
        <v>18</v>
      </c>
      <c r="D112" s="13">
        <v>2</v>
      </c>
      <c r="E112" s="13" t="s">
        <v>224</v>
      </c>
      <c r="F112" s="13"/>
      <c r="G112" s="13" t="s">
        <v>222</v>
      </c>
      <c r="H112" s="13" t="s">
        <v>225</v>
      </c>
      <c r="I112" s="13">
        <f>J112*45</f>
        <v>90</v>
      </c>
      <c r="J112" s="13">
        <v>2</v>
      </c>
      <c r="K112" s="13">
        <v>1500</v>
      </c>
      <c r="L112" s="13"/>
      <c r="M112" s="13">
        <v>345</v>
      </c>
      <c r="N112" s="13"/>
      <c r="O112" s="33">
        <v>42622</v>
      </c>
    </row>
    <row r="113" customHeight="1" spans="1:15">
      <c r="A113" s="12">
        <v>153</v>
      </c>
      <c r="B113" s="13"/>
      <c r="C113" s="13"/>
      <c r="D113" s="13">
        <v>3</v>
      </c>
      <c r="E113" s="13" t="s">
        <v>226</v>
      </c>
      <c r="F113" s="13"/>
      <c r="G113" s="13" t="s">
        <v>222</v>
      </c>
      <c r="H113" s="13" t="s">
        <v>227</v>
      </c>
      <c r="I113" s="13"/>
      <c r="J113" s="13"/>
      <c r="K113" s="13">
        <v>1500</v>
      </c>
      <c r="L113" s="13"/>
      <c r="M113" s="13">
        <v>345</v>
      </c>
      <c r="N113" s="13"/>
      <c r="O113" s="33">
        <v>42622</v>
      </c>
    </row>
    <row r="114" customHeight="1" spans="1:15">
      <c r="A114" s="12">
        <v>154</v>
      </c>
      <c r="B114" s="13"/>
      <c r="C114" s="13"/>
      <c r="D114" s="13">
        <v>4</v>
      </c>
      <c r="E114" s="13" t="s">
        <v>228</v>
      </c>
      <c r="F114" s="13"/>
      <c r="G114" s="13" t="s">
        <v>222</v>
      </c>
      <c r="H114" s="13" t="s">
        <v>229</v>
      </c>
      <c r="I114" s="13">
        <f>J114*45</f>
        <v>270</v>
      </c>
      <c r="J114" s="13">
        <v>6</v>
      </c>
      <c r="K114" s="13">
        <v>2000</v>
      </c>
      <c r="L114" s="13"/>
      <c r="M114" s="13">
        <v>460</v>
      </c>
      <c r="N114" s="13"/>
      <c r="O114" s="33">
        <v>42622</v>
      </c>
    </row>
    <row r="115" customHeight="1" spans="1:15">
      <c r="A115" s="12">
        <v>155</v>
      </c>
      <c r="B115" s="13"/>
      <c r="C115" s="13"/>
      <c r="D115" s="13">
        <v>5</v>
      </c>
      <c r="E115" s="13" t="s">
        <v>230</v>
      </c>
      <c r="F115" s="13"/>
      <c r="G115" s="13" t="s">
        <v>222</v>
      </c>
      <c r="H115" s="13" t="s">
        <v>231</v>
      </c>
      <c r="I115" s="13"/>
      <c r="J115" s="13"/>
      <c r="K115" s="13">
        <v>2000</v>
      </c>
      <c r="L115" s="13"/>
      <c r="M115" s="13">
        <v>460</v>
      </c>
      <c r="N115" s="13"/>
      <c r="O115" s="33">
        <v>42622</v>
      </c>
    </row>
    <row r="116" customHeight="1" spans="1:15">
      <c r="A116" s="12">
        <v>156</v>
      </c>
      <c r="B116" s="13"/>
      <c r="C116" s="13"/>
      <c r="D116" s="13">
        <v>6</v>
      </c>
      <c r="E116" s="13" t="s">
        <v>232</v>
      </c>
      <c r="F116" s="13"/>
      <c r="G116" s="13" t="s">
        <v>222</v>
      </c>
      <c r="H116" s="13" t="s">
        <v>233</v>
      </c>
      <c r="I116" s="13">
        <f t="shared" ref="I116:I121" si="11">J116*45</f>
        <v>135</v>
      </c>
      <c r="J116" s="13">
        <v>3</v>
      </c>
      <c r="K116" s="13">
        <v>1500</v>
      </c>
      <c r="L116" s="13"/>
      <c r="M116" s="13">
        <v>345</v>
      </c>
      <c r="N116" s="13"/>
      <c r="O116" s="33">
        <v>42622</v>
      </c>
    </row>
    <row r="117" customHeight="1" spans="1:15">
      <c r="A117" s="12">
        <v>157</v>
      </c>
      <c r="B117" s="13"/>
      <c r="C117" s="13"/>
      <c r="D117" s="13">
        <v>7</v>
      </c>
      <c r="E117" s="13" t="s">
        <v>234</v>
      </c>
      <c r="F117" s="13"/>
      <c r="G117" s="13" t="s">
        <v>222</v>
      </c>
      <c r="H117" s="13" t="s">
        <v>235</v>
      </c>
      <c r="I117" s="13">
        <f t="shared" si="11"/>
        <v>135</v>
      </c>
      <c r="J117" s="13">
        <v>3</v>
      </c>
      <c r="K117" s="13">
        <v>1500</v>
      </c>
      <c r="L117" s="13"/>
      <c r="M117" s="13">
        <v>345</v>
      </c>
      <c r="N117" s="13"/>
      <c r="O117" s="33">
        <v>42622</v>
      </c>
    </row>
    <row r="118" customHeight="1" spans="1:15">
      <c r="A118" s="12">
        <v>158</v>
      </c>
      <c r="B118" s="13"/>
      <c r="C118" s="13"/>
      <c r="D118" s="13">
        <v>8</v>
      </c>
      <c r="E118" s="13" t="s">
        <v>236</v>
      </c>
      <c r="F118" s="13"/>
      <c r="G118" s="13" t="s">
        <v>222</v>
      </c>
      <c r="H118" s="13" t="s">
        <v>237</v>
      </c>
      <c r="I118" s="13">
        <f t="shared" si="11"/>
        <v>180</v>
      </c>
      <c r="J118" s="13">
        <v>4</v>
      </c>
      <c r="K118" s="13">
        <v>1500</v>
      </c>
      <c r="L118" s="13"/>
      <c r="M118" s="13">
        <v>345</v>
      </c>
      <c r="N118" s="13"/>
      <c r="O118" s="33">
        <v>42622</v>
      </c>
    </row>
    <row r="119" customHeight="1" spans="1:15">
      <c r="A119" s="12">
        <v>159</v>
      </c>
      <c r="B119" s="13" t="s">
        <v>238</v>
      </c>
      <c r="C119" s="13" t="s">
        <v>18</v>
      </c>
      <c r="D119" s="13">
        <v>9</v>
      </c>
      <c r="E119" s="13" t="s">
        <v>239</v>
      </c>
      <c r="F119" s="13"/>
      <c r="G119" s="13" t="s">
        <v>222</v>
      </c>
      <c r="H119" s="13" t="s">
        <v>240</v>
      </c>
      <c r="I119" s="13">
        <f t="shared" si="11"/>
        <v>1350</v>
      </c>
      <c r="J119" s="13">
        <v>30</v>
      </c>
      <c r="K119" s="13">
        <v>29295</v>
      </c>
      <c r="L119" s="13">
        <v>90</v>
      </c>
      <c r="M119" s="13">
        <v>8500</v>
      </c>
      <c r="N119" s="13">
        <v>71</v>
      </c>
      <c r="O119" s="33">
        <v>42622</v>
      </c>
    </row>
    <row r="120" customHeight="1" spans="1:15">
      <c r="A120" s="12">
        <v>160</v>
      </c>
      <c r="B120" s="13"/>
      <c r="C120" s="13"/>
      <c r="D120" s="13">
        <v>10</v>
      </c>
      <c r="E120" s="13" t="s">
        <v>241</v>
      </c>
      <c r="F120" s="13"/>
      <c r="G120" s="13" t="s">
        <v>222</v>
      </c>
      <c r="H120" s="13" t="s">
        <v>242</v>
      </c>
      <c r="I120" s="13">
        <f t="shared" si="11"/>
        <v>1620</v>
      </c>
      <c r="J120" s="13">
        <v>36</v>
      </c>
      <c r="K120" s="13">
        <v>20000</v>
      </c>
      <c r="L120" s="13">
        <v>50</v>
      </c>
      <c r="M120" s="13">
        <v>4900</v>
      </c>
      <c r="N120" s="13"/>
      <c r="O120" s="33">
        <v>42622</v>
      </c>
    </row>
    <row r="121" customHeight="1" spans="1:15">
      <c r="A121" s="12">
        <v>161</v>
      </c>
      <c r="B121" s="13"/>
      <c r="C121" s="13"/>
      <c r="D121" s="13">
        <v>11</v>
      </c>
      <c r="E121" s="13" t="s">
        <v>243</v>
      </c>
      <c r="F121" s="13"/>
      <c r="G121" s="13" t="s">
        <v>222</v>
      </c>
      <c r="H121" s="13" t="s">
        <v>244</v>
      </c>
      <c r="I121" s="13">
        <f t="shared" si="11"/>
        <v>1620</v>
      </c>
      <c r="J121" s="13">
        <v>36</v>
      </c>
      <c r="K121" s="13">
        <v>20000</v>
      </c>
      <c r="L121" s="13">
        <v>50</v>
      </c>
      <c r="M121" s="13">
        <v>4900</v>
      </c>
      <c r="N121" s="13"/>
      <c r="O121" s="33">
        <v>42622</v>
      </c>
    </row>
    <row r="122" customHeight="1" spans="1:15">
      <c r="A122" s="12">
        <v>162</v>
      </c>
      <c r="B122" s="13"/>
      <c r="C122" s="13" t="s">
        <v>30</v>
      </c>
      <c r="D122" s="13">
        <v>12</v>
      </c>
      <c r="E122" s="13" t="s">
        <v>245</v>
      </c>
      <c r="F122" s="13"/>
      <c r="G122" s="13" t="s">
        <v>222</v>
      </c>
      <c r="H122" s="13" t="s">
        <v>246</v>
      </c>
      <c r="I122" s="13">
        <v>1800</v>
      </c>
      <c r="J122" s="13">
        <v>36</v>
      </c>
      <c r="K122" s="13">
        <v>20000</v>
      </c>
      <c r="L122" s="13">
        <v>67</v>
      </c>
      <c r="M122" s="35">
        <v>5900</v>
      </c>
      <c r="N122" s="13">
        <v>134</v>
      </c>
      <c r="O122" s="33">
        <v>42622</v>
      </c>
    </row>
    <row r="123" customHeight="1" spans="1:15">
      <c r="A123" s="12">
        <v>163</v>
      </c>
      <c r="B123" s="26" t="s">
        <v>247</v>
      </c>
      <c r="C123" s="26" t="s">
        <v>18</v>
      </c>
      <c r="D123" s="26">
        <v>1</v>
      </c>
      <c r="E123" s="26" t="s">
        <v>248</v>
      </c>
      <c r="F123" s="26"/>
      <c r="G123" s="26" t="s">
        <v>249</v>
      </c>
      <c r="H123" s="26" t="s">
        <v>250</v>
      </c>
      <c r="I123" s="26">
        <v>1080</v>
      </c>
      <c r="J123" s="26">
        <v>24</v>
      </c>
      <c r="K123" s="26">
        <v>11924</v>
      </c>
      <c r="L123" s="26">
        <v>22</v>
      </c>
      <c r="M123" s="26">
        <v>2325</v>
      </c>
      <c r="N123" s="26">
        <v>55</v>
      </c>
      <c r="O123" s="33">
        <v>42713</v>
      </c>
    </row>
    <row r="124" customHeight="1" spans="1:15">
      <c r="A124" s="12">
        <v>164</v>
      </c>
      <c r="B124" s="26"/>
      <c r="C124" s="26" t="s">
        <v>30</v>
      </c>
      <c r="D124" s="26">
        <v>1</v>
      </c>
      <c r="E124" s="26" t="s">
        <v>251</v>
      </c>
      <c r="F124" s="26"/>
      <c r="G124" s="26" t="s">
        <v>249</v>
      </c>
      <c r="H124" s="26" t="s">
        <v>252</v>
      </c>
      <c r="I124" s="26">
        <v>1200</v>
      </c>
      <c r="J124" s="26">
        <v>24</v>
      </c>
      <c r="K124" s="26">
        <v>23000</v>
      </c>
      <c r="L124" s="26">
        <v>60</v>
      </c>
      <c r="M124" s="26">
        <v>4600</v>
      </c>
      <c r="N124" s="26">
        <v>89</v>
      </c>
      <c r="O124" s="33">
        <v>42713</v>
      </c>
    </row>
    <row r="125" customHeight="1" spans="1:15">
      <c r="A125" s="12">
        <v>165</v>
      </c>
      <c r="B125" s="26"/>
      <c r="C125" s="26" t="s">
        <v>253</v>
      </c>
      <c r="D125" s="26">
        <v>1</v>
      </c>
      <c r="E125" s="40" t="s">
        <v>254</v>
      </c>
      <c r="F125" s="26"/>
      <c r="G125" s="26" t="s">
        <v>249</v>
      </c>
      <c r="H125" s="26" t="s">
        <v>255</v>
      </c>
      <c r="I125" s="26">
        <v>1620</v>
      </c>
      <c r="J125" s="26">
        <v>36</v>
      </c>
      <c r="K125" s="26">
        <v>11255</v>
      </c>
      <c r="L125" s="26">
        <v>115</v>
      </c>
      <c r="M125" s="26">
        <v>2251</v>
      </c>
      <c r="N125" s="26">
        <v>86</v>
      </c>
      <c r="O125" s="33">
        <v>42713</v>
      </c>
    </row>
    <row r="126" customHeight="1" spans="1:15">
      <c r="A126" s="12">
        <v>166</v>
      </c>
      <c r="B126" s="26"/>
      <c r="C126" s="26"/>
      <c r="D126" s="26"/>
      <c r="E126" s="40" t="s">
        <v>256</v>
      </c>
      <c r="F126" s="26"/>
      <c r="G126" s="26" t="s">
        <v>249</v>
      </c>
      <c r="H126" s="26" t="s">
        <v>255</v>
      </c>
      <c r="I126" s="26">
        <v>1200</v>
      </c>
      <c r="J126" s="26">
        <v>24</v>
      </c>
      <c r="K126" s="26">
        <v>23000</v>
      </c>
      <c r="L126" s="26"/>
      <c r="M126" s="26">
        <v>4600</v>
      </c>
      <c r="N126" s="26">
        <v>89</v>
      </c>
      <c r="O126" s="33">
        <v>42713</v>
      </c>
    </row>
    <row r="127" customHeight="1" spans="1:16">
      <c r="A127" s="12">
        <v>9</v>
      </c>
      <c r="B127" s="18"/>
      <c r="C127" s="13" t="s">
        <v>81</v>
      </c>
      <c r="D127" s="13">
        <v>1</v>
      </c>
      <c r="E127" s="13" t="s">
        <v>257</v>
      </c>
      <c r="F127" s="13" t="s">
        <v>258</v>
      </c>
      <c r="G127" s="13" t="s">
        <v>259</v>
      </c>
      <c r="H127" s="13"/>
      <c r="I127" s="13"/>
      <c r="J127" s="44"/>
      <c r="K127" s="44"/>
      <c r="L127" s="44"/>
      <c r="M127" s="26">
        <v>12000</v>
      </c>
      <c r="N127" s="44"/>
      <c r="O127" s="33">
        <v>42714</v>
      </c>
      <c r="P127" s="5"/>
    </row>
    <row r="128" customHeight="1" spans="1:16">
      <c r="A128" s="12">
        <v>21</v>
      </c>
      <c r="B128" s="18"/>
      <c r="C128" s="13" t="s">
        <v>81</v>
      </c>
      <c r="D128" s="13">
        <v>1</v>
      </c>
      <c r="E128" s="13" t="s">
        <v>260</v>
      </c>
      <c r="F128" s="13" t="s">
        <v>261</v>
      </c>
      <c r="G128" s="13" t="s">
        <v>259</v>
      </c>
      <c r="H128" s="13"/>
      <c r="I128" s="13"/>
      <c r="J128" s="44"/>
      <c r="K128" s="44"/>
      <c r="L128" s="44"/>
      <c r="M128" s="26">
        <v>15000</v>
      </c>
      <c r="N128" s="44"/>
      <c r="O128" s="33">
        <v>42715</v>
      </c>
      <c r="P128" s="5"/>
    </row>
    <row r="129" customHeight="1" spans="1:16">
      <c r="A129" s="45">
        <v>22</v>
      </c>
      <c r="B129" s="18"/>
      <c r="C129" s="14"/>
      <c r="D129" s="14">
        <v>2</v>
      </c>
      <c r="E129" s="14" t="s">
        <v>262</v>
      </c>
      <c r="F129" s="14" t="s">
        <v>263</v>
      </c>
      <c r="G129" s="14" t="s">
        <v>259</v>
      </c>
      <c r="H129" s="14"/>
      <c r="I129" s="14"/>
      <c r="J129" s="49"/>
      <c r="K129" s="49"/>
      <c r="L129" s="49"/>
      <c r="M129" s="50">
        <v>5000</v>
      </c>
      <c r="N129" s="49"/>
      <c r="O129" s="51">
        <v>42716</v>
      </c>
      <c r="P129" s="5"/>
    </row>
    <row r="130" customHeight="1" spans="1:15">
      <c r="A130" s="46" t="s">
        <v>264</v>
      </c>
      <c r="B130" s="47"/>
      <c r="C130" s="47"/>
      <c r="D130" s="47"/>
      <c r="E130" s="47"/>
      <c r="F130" s="47"/>
      <c r="G130" s="47"/>
      <c r="H130" s="48"/>
      <c r="I130" s="52">
        <f>SUM(I6:I129)</f>
        <v>87096</v>
      </c>
      <c r="J130" s="52">
        <f t="shared" ref="J130:N130" si="12">SUM(J6:J129)</f>
        <v>1865</v>
      </c>
      <c r="K130" s="52">
        <v>989940</v>
      </c>
      <c r="L130" s="52">
        <f t="shared" si="12"/>
        <v>2357.5</v>
      </c>
      <c r="M130" s="52">
        <f t="shared" si="12"/>
        <v>318421.8</v>
      </c>
      <c r="N130" s="52">
        <f t="shared" si="12"/>
        <v>4265.7485380117</v>
      </c>
      <c r="O130" s="33">
        <v>42716</v>
      </c>
    </row>
  </sheetData>
  <mergeCells count="90">
    <mergeCell ref="A1:O1"/>
    <mergeCell ref="A2:O2"/>
    <mergeCell ref="A3:E3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103:F103"/>
    <mergeCell ref="E104:F104"/>
    <mergeCell ref="E105:F105"/>
    <mergeCell ref="E106:F106"/>
    <mergeCell ref="E107:F107"/>
    <mergeCell ref="E123:F123"/>
    <mergeCell ref="E124:F124"/>
    <mergeCell ref="A130:H130"/>
    <mergeCell ref="A4:A5"/>
    <mergeCell ref="B4:B5"/>
    <mergeCell ref="B6:B14"/>
    <mergeCell ref="B15:B24"/>
    <mergeCell ref="B25:B26"/>
    <mergeCell ref="B27:B28"/>
    <mergeCell ref="B31:B33"/>
    <mergeCell ref="B34:B36"/>
    <mergeCell ref="B37:B42"/>
    <mergeCell ref="B43:B49"/>
    <mergeCell ref="B50:B51"/>
    <mergeCell ref="B52:B70"/>
    <mergeCell ref="B71:B74"/>
    <mergeCell ref="B75:B76"/>
    <mergeCell ref="B78:B83"/>
    <mergeCell ref="B85:B99"/>
    <mergeCell ref="B100:B102"/>
    <mergeCell ref="B103:B107"/>
    <mergeCell ref="B108:B110"/>
    <mergeCell ref="B111:B118"/>
    <mergeCell ref="B119:B122"/>
    <mergeCell ref="B124:B126"/>
    <mergeCell ref="B128:B129"/>
    <mergeCell ref="C4:C5"/>
    <mergeCell ref="C6:C11"/>
    <mergeCell ref="C12:C14"/>
    <mergeCell ref="C15:C22"/>
    <mergeCell ref="C23:C24"/>
    <mergeCell ref="C31:C32"/>
    <mergeCell ref="C34:C35"/>
    <mergeCell ref="C37:C38"/>
    <mergeCell ref="C39:C41"/>
    <mergeCell ref="C43:C45"/>
    <mergeCell ref="C46:C49"/>
    <mergeCell ref="C50:C51"/>
    <mergeCell ref="C52:C66"/>
    <mergeCell ref="C67:C70"/>
    <mergeCell ref="C85:C97"/>
    <mergeCell ref="C98:C99"/>
    <mergeCell ref="C103:C104"/>
    <mergeCell ref="C105:C107"/>
    <mergeCell ref="C108:C109"/>
    <mergeCell ref="C112:C118"/>
    <mergeCell ref="C119:C121"/>
    <mergeCell ref="C125:C126"/>
    <mergeCell ref="C128:C129"/>
    <mergeCell ref="D4:D5"/>
    <mergeCell ref="D125:D126"/>
    <mergeCell ref="F112:F122"/>
    <mergeCell ref="G4:G5"/>
    <mergeCell ref="H4:H5"/>
    <mergeCell ref="I4:I5"/>
    <mergeCell ref="J4:J5"/>
    <mergeCell ref="K4:K5"/>
    <mergeCell ref="L4:L5"/>
    <mergeCell ref="L125:L126"/>
    <mergeCell ref="M4:M5"/>
    <mergeCell ref="N4:N5"/>
    <mergeCell ref="O4:O5"/>
    <mergeCell ref="E4:F5"/>
  </mergeCells>
  <printOptions horizontalCentered="1" verticalCentered="1"/>
  <pageMargins left="0.236111111111111" right="0.236111111111111" top="0.747916666666667" bottom="0.747916666666667" header="0.314583333333333" footer="0.314583333333333"/>
  <pageSetup paperSize="9" fitToHeight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2015-12-23T01:10:20Z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