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25"/>
  </bookViews>
  <sheets>
    <sheet name="2015" sheetId="1" r:id="rId1"/>
  </sheets>
  <calcPr calcId="144525"/>
</workbook>
</file>

<file path=xl/sharedStrings.xml><?xml version="1.0" encoding="utf-8"?>
<sst xmlns="http://schemas.openxmlformats.org/spreadsheetml/2006/main" count="158">
  <si>
    <t>附件2</t>
  </si>
  <si>
    <r>
      <rPr>
        <sz val="18"/>
        <color indexed="8"/>
        <rFont val="黑体"/>
        <charset val="134"/>
      </rPr>
      <t>201</t>
    </r>
    <r>
      <rPr>
        <sz val="18"/>
        <color indexed="8"/>
        <rFont val="黑体"/>
        <charset val="134"/>
      </rPr>
      <t>5</t>
    </r>
    <r>
      <rPr>
        <sz val="18"/>
        <color indexed="8"/>
        <rFont val="黑体"/>
        <charset val="134"/>
      </rPr>
      <t>年度解决城镇普通中小学大班额问题规划明细表</t>
    </r>
  </si>
  <si>
    <t>德州市人民政府（章）</t>
  </si>
  <si>
    <t>序号</t>
  </si>
  <si>
    <t>类别</t>
  </si>
  <si>
    <t>学校性质</t>
  </si>
  <si>
    <t>编号</t>
  </si>
  <si>
    <t>项目名称</t>
  </si>
  <si>
    <t>县（市、区）</t>
  </si>
  <si>
    <t>校址</t>
  </si>
  <si>
    <t>新增学位数（个）</t>
  </si>
  <si>
    <t>新增班数（个）</t>
  </si>
  <si>
    <t>新增校舍面积（平方米）</t>
  </si>
  <si>
    <t>用地需求（亩）</t>
  </si>
  <si>
    <t>资金投入（万元）</t>
  </si>
  <si>
    <t>教职工需求（名）</t>
  </si>
  <si>
    <t>完成年度(XX年XX月)</t>
  </si>
  <si>
    <t>1</t>
  </si>
  <si>
    <t>改扩建(2所)</t>
  </si>
  <si>
    <t>小学</t>
  </si>
  <si>
    <t>沙王小学</t>
  </si>
  <si>
    <t>开发区</t>
  </si>
  <si>
    <t>康博大道东侧</t>
  </si>
  <si>
    <t>4</t>
  </si>
  <si>
    <t>改扩建</t>
  </si>
  <si>
    <t>小   学</t>
  </si>
  <si>
    <t>渡口驿第一中心小学</t>
  </si>
  <si>
    <t>夏津县</t>
  </si>
  <si>
    <t>渡口驿村</t>
  </si>
  <si>
    <t>5</t>
  </si>
  <si>
    <t>香赵庄莫庄小学</t>
  </si>
  <si>
    <t>莫庄村</t>
  </si>
  <si>
    <t>6</t>
  </si>
  <si>
    <t>东李明德小学</t>
  </si>
  <si>
    <t>东李村</t>
  </si>
  <si>
    <t>7</t>
  </si>
  <si>
    <t>郑保屯八屯小学</t>
  </si>
  <si>
    <t>八屯村</t>
  </si>
  <si>
    <t>8</t>
  </si>
  <si>
    <t>初  中</t>
  </si>
  <si>
    <t>夏津第二中学</t>
  </si>
  <si>
    <t>双庙村</t>
  </si>
  <si>
    <t>9</t>
  </si>
  <si>
    <t>夏津第四中学</t>
  </si>
  <si>
    <t>苏留庄村</t>
  </si>
  <si>
    <t>10</t>
  </si>
  <si>
    <t>夏津第二实验中学</t>
  </si>
  <si>
    <t>开发区胡里长屯村</t>
  </si>
  <si>
    <t>11</t>
  </si>
  <si>
    <t>夏津第五中学</t>
  </si>
  <si>
    <t>东李镇西街村</t>
  </si>
  <si>
    <t>12</t>
  </si>
  <si>
    <t>雷集中学</t>
  </si>
  <si>
    <t>雷集村</t>
  </si>
  <si>
    <t>13</t>
  </si>
  <si>
    <t>改扩建 (31所)</t>
  </si>
  <si>
    <t>初中</t>
  </si>
  <si>
    <t>乐陵市实验中学</t>
  </si>
  <si>
    <t>乐陵市</t>
  </si>
  <si>
    <t>乐陵市兴隆北大街211号</t>
  </si>
  <si>
    <t>14</t>
  </si>
  <si>
    <t>乐陵市第二中学</t>
  </si>
  <si>
    <t>乐陵市五洲西大道59号</t>
  </si>
  <si>
    <t>15</t>
  </si>
  <si>
    <t>乐陵市第三中学</t>
  </si>
  <si>
    <t>乐陵市云红路云红南大街</t>
  </si>
  <si>
    <t>16</t>
  </si>
  <si>
    <t>乐陵市郑店镇中学</t>
  </si>
  <si>
    <t>乐陵市郑店镇北街</t>
  </si>
  <si>
    <t>17</t>
  </si>
  <si>
    <t>乐陵市郑店镇奎台中学</t>
  </si>
  <si>
    <t>乐陵市郑店镇奎台街</t>
  </si>
  <si>
    <t>18</t>
  </si>
  <si>
    <t>乐陵市大孙乡中学</t>
  </si>
  <si>
    <t>乐陵市大孙乡大孙村</t>
  </si>
  <si>
    <t>19</t>
  </si>
  <si>
    <t>乐陵市花园镇中学</t>
  </si>
  <si>
    <t>乐陵市花园镇镇政府驻地</t>
  </si>
  <si>
    <t>20</t>
  </si>
  <si>
    <t>乐陵市化楼镇中学</t>
  </si>
  <si>
    <t>乐陵市化楼镇政府驻地</t>
  </si>
  <si>
    <t>21</t>
  </si>
  <si>
    <t>乐陵市孔镇中学</t>
  </si>
  <si>
    <t>乐陵市孔镇政府驻地</t>
  </si>
  <si>
    <t>22</t>
  </si>
  <si>
    <t>乐陵市朱集镇三间堂中学</t>
  </si>
  <si>
    <t>乐陵市朱集镇翰林社区</t>
  </si>
  <si>
    <t>23</t>
  </si>
  <si>
    <t>乐陵市西段乡中学</t>
  </si>
  <si>
    <t>乐陵市西段乡西坊田社区</t>
  </si>
  <si>
    <t>24</t>
  </si>
  <si>
    <t>乐陵市丁坞镇中学</t>
  </si>
  <si>
    <t>乐陵市丁坞镇丁坞社区</t>
  </si>
  <si>
    <t>25</t>
  </si>
  <si>
    <t>乐陵市铁营镇中心小学</t>
  </si>
  <si>
    <t>乐陵市铁营镇兴隆社区</t>
  </si>
  <si>
    <t>26</t>
  </si>
  <si>
    <t>乐陵市铁营镇闫集小学</t>
  </si>
  <si>
    <t>乐陵市闫集社区</t>
  </si>
  <si>
    <t>27</t>
  </si>
  <si>
    <t>乐陵市寨头堡乡第三小学</t>
  </si>
  <si>
    <t>乐陵市寨头堡联谊社区</t>
  </si>
  <si>
    <t>28</t>
  </si>
  <si>
    <t>乐陵市郑店镇育英小学</t>
  </si>
  <si>
    <t>乐陵市郑店镇张心白村</t>
  </si>
  <si>
    <t>29</t>
  </si>
  <si>
    <t>乐陵市大孙乡中心小学</t>
  </si>
  <si>
    <t>30</t>
  </si>
  <si>
    <t>乐陵市致远实验学校</t>
  </si>
  <si>
    <t>乐陵市郭家办郭家社区</t>
  </si>
  <si>
    <t>31</t>
  </si>
  <si>
    <t>乐陵市花园镇中心小学</t>
  </si>
  <si>
    <t>32</t>
  </si>
  <si>
    <t>乐陵市黄夹镇中心小学</t>
  </si>
  <si>
    <t>乐陵市黄夹镇政府驻地</t>
  </si>
  <si>
    <t>33</t>
  </si>
  <si>
    <t>乐陵市朱集镇第一小学</t>
  </si>
  <si>
    <t>乐陵市朱集镇灶户田社区</t>
  </si>
  <si>
    <t>34</t>
  </si>
  <si>
    <t>乐陵市朱集镇三堂中心小学</t>
  </si>
  <si>
    <t>乐陵市朱集镇兴业社区</t>
  </si>
  <si>
    <t>35</t>
  </si>
  <si>
    <t>乐陵市朱集镇第二小学</t>
  </si>
  <si>
    <t>乐陵市朱集镇大徐村</t>
  </si>
  <si>
    <t>36</t>
  </si>
  <si>
    <t>乐陵市朱集镇三间堂第四小学</t>
  </si>
  <si>
    <t>乐陵市朱集镇席家村</t>
  </si>
  <si>
    <t>37</t>
  </si>
  <si>
    <t>乐陵市西段乡文慧小学</t>
  </si>
  <si>
    <t>乐陵市西段乡孙七村</t>
  </si>
  <si>
    <t>38</t>
  </si>
  <si>
    <t>乐陵市西段乡张标小学</t>
  </si>
  <si>
    <t>乐陵市西段乡张标村</t>
  </si>
  <si>
    <t>39</t>
  </si>
  <si>
    <t>乐陵市杨安镇第二小学</t>
  </si>
  <si>
    <t>乐陵市杨安镇碱高社区</t>
  </si>
  <si>
    <t>40</t>
  </si>
  <si>
    <t>乐陵市杨安镇第五小学</t>
  </si>
  <si>
    <t>乐陵市杨安镇三石社区</t>
  </si>
  <si>
    <t>41</t>
  </si>
  <si>
    <t>乐陵市杨安镇第六小学</t>
  </si>
  <si>
    <t>乐陵市杨安镇杨家社区</t>
  </si>
  <si>
    <t>42</t>
  </si>
  <si>
    <t>乐陵市江山学校</t>
  </si>
  <si>
    <t>乐陵市云红办谭梁社区</t>
  </si>
  <si>
    <t>43</t>
  </si>
  <si>
    <t>乐陵市云红街道办中心小学</t>
  </si>
  <si>
    <t>44</t>
  </si>
  <si>
    <t>新建（3）</t>
  </si>
  <si>
    <t>乐陵市郑店镇樊屯小学</t>
  </si>
  <si>
    <t>乐陵市郑店镇樊屯</t>
  </si>
  <si>
    <t>45</t>
  </si>
  <si>
    <t>乐陵市市中办善化桥小学</t>
  </si>
  <si>
    <t>乐陵市市中办顺源社区</t>
  </si>
  <si>
    <t>46</t>
  </si>
  <si>
    <t>乐陵市孔镇滕家小学</t>
  </si>
  <si>
    <t>乐陵市孔镇腾家村</t>
  </si>
  <si>
    <t>合计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</si>
</sst>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黑体"/>
      <charset val="134"/>
    </font>
    <font>
      <sz val="12"/>
      <color indexed="8"/>
      <name val="黑体"/>
      <charset val="134"/>
    </font>
    <font>
      <sz val="11"/>
      <color indexed="8"/>
      <name val="仿宋_GB2312"/>
      <charset val="134"/>
    </font>
    <font>
      <sz val="11"/>
      <color indexed="8"/>
      <name val="黑体"/>
      <charset val="134"/>
    </font>
    <font>
      <sz val="10"/>
      <color indexed="8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5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4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21" fillId="23" borderId="1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" fillId="0" borderId="0"/>
    <xf numFmtId="0" fontId="25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/>
    <xf numFmtId="0" fontId="29" fillId="0" borderId="0"/>
    <xf numFmtId="0" fontId="30" fillId="0" borderId="0"/>
    <xf numFmtId="0" fontId="3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0" applyAlignment="1">
      <alignment horizontal="left" vertical="center" wrapText="1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51" applyFont="1" applyBorder="1" applyAlignment="1">
      <alignment vertical="center" wrapText="1"/>
    </xf>
    <xf numFmtId="0" fontId="4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4" fillId="0" borderId="0" xfId="50" applyNumberFormat="1" applyFont="1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177" fontId="4" fillId="0" borderId="2" xfId="51" applyNumberFormat="1" applyFont="1" applyBorder="1" applyAlignment="1">
      <alignment horizontal="center" vertical="center" wrapText="1"/>
    </xf>
    <xf numFmtId="178" fontId="4" fillId="0" borderId="2" xfId="51" applyNumberFormat="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规划明细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50"/>
  <sheetViews>
    <sheetView tabSelected="1" workbookViewId="0">
      <pane ySplit="5" topLeftCell="A26" activePane="bottomLeft" state="frozen"/>
      <selection/>
      <selection pane="bottomLeft" activeCell="J30" sqref="J30"/>
    </sheetView>
  </sheetViews>
  <sheetFormatPr defaultColWidth="9" defaultRowHeight="13.5"/>
  <cols>
    <col min="1" max="1" width="7.5" customWidth="1"/>
    <col min="2" max="2" width="6.875" customWidth="1"/>
    <col min="3" max="3" width="6.125" customWidth="1"/>
    <col min="4" max="4" width="6.25" style="1" customWidth="1"/>
    <col min="5" max="5" width="16.125" customWidth="1"/>
    <col min="6" max="6" width="2.875" hidden="1" customWidth="1"/>
    <col min="8" max="8" width="16.75" customWidth="1"/>
    <col min="9" max="9" width="7.75" customWidth="1"/>
    <col min="10" max="10" width="8" customWidth="1"/>
    <col min="12" max="12" width="7.875" customWidth="1"/>
    <col min="13" max="13" width="8.875" customWidth="1"/>
    <col min="15" max="15" width="11.625" customWidth="1"/>
  </cols>
  <sheetData>
    <row r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2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4.25" spans="1:15">
      <c r="A3" s="4" t="s">
        <v>2</v>
      </c>
      <c r="B3" s="4"/>
      <c r="C3" s="4"/>
      <c r="D3" s="4"/>
      <c r="E3" s="4"/>
      <c r="F3" s="5"/>
      <c r="G3" s="6"/>
      <c r="H3" s="5"/>
      <c r="I3" s="5"/>
      <c r="J3" s="5"/>
      <c r="K3" s="5"/>
      <c r="L3" s="5"/>
      <c r="M3" s="5"/>
      <c r="N3" s="26"/>
      <c r="O3" s="27"/>
    </row>
    <row r="4" spans="1:1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/>
      <c r="G4" s="9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28" t="s">
        <v>15</v>
      </c>
      <c r="O4" s="29" t="s">
        <v>16</v>
      </c>
    </row>
    <row r="5" spans="1:15">
      <c r="A5" s="7"/>
      <c r="B5" s="8"/>
      <c r="C5" s="8"/>
      <c r="D5" s="8"/>
      <c r="E5" s="8"/>
      <c r="F5" s="8"/>
      <c r="G5" s="9"/>
      <c r="H5" s="8"/>
      <c r="I5" s="8"/>
      <c r="J5" s="8"/>
      <c r="K5" s="8"/>
      <c r="L5" s="8"/>
      <c r="M5" s="8"/>
      <c r="N5" s="28"/>
      <c r="O5" s="29"/>
    </row>
    <row r="6" ht="30" customHeight="1" spans="1:15">
      <c r="A6" s="10" t="s">
        <v>17</v>
      </c>
      <c r="B6" s="11" t="s">
        <v>18</v>
      </c>
      <c r="C6" s="11" t="s">
        <v>19</v>
      </c>
      <c r="D6" s="12">
        <v>1</v>
      </c>
      <c r="E6" s="13" t="s">
        <v>20</v>
      </c>
      <c r="F6" s="13"/>
      <c r="G6" s="13" t="s">
        <v>21</v>
      </c>
      <c r="H6" s="13" t="s">
        <v>22</v>
      </c>
      <c r="I6" s="12">
        <v>495</v>
      </c>
      <c r="J6" s="12">
        <v>11</v>
      </c>
      <c r="K6" s="12">
        <v>9317</v>
      </c>
      <c r="L6" s="12">
        <v>34</v>
      </c>
      <c r="M6" s="12">
        <v>4800</v>
      </c>
      <c r="N6" s="12">
        <v>26</v>
      </c>
      <c r="O6" s="30">
        <v>42339</v>
      </c>
    </row>
    <row r="7" ht="24.95" customHeight="1" spans="1:15">
      <c r="A7" s="10" t="s">
        <v>23</v>
      </c>
      <c r="B7" s="14" t="s">
        <v>24</v>
      </c>
      <c r="C7" s="14" t="s">
        <v>25</v>
      </c>
      <c r="D7" s="15">
        <v>1</v>
      </c>
      <c r="E7" s="16" t="s">
        <v>26</v>
      </c>
      <c r="F7" s="16"/>
      <c r="G7" s="16" t="s">
        <v>27</v>
      </c>
      <c r="H7" s="14" t="s">
        <v>28</v>
      </c>
      <c r="I7" s="31">
        <v>270</v>
      </c>
      <c r="J7" s="31">
        <v>6</v>
      </c>
      <c r="K7" s="15">
        <v>3837</v>
      </c>
      <c r="L7" s="15"/>
      <c r="M7" s="32">
        <f t="shared" ref="M7:M15" si="0">K7*1600/10000</f>
        <v>613.92</v>
      </c>
      <c r="N7" s="15">
        <v>17</v>
      </c>
      <c r="O7" s="30">
        <v>42339</v>
      </c>
    </row>
    <row r="8" ht="24.95" customHeight="1" spans="1:15">
      <c r="A8" s="10" t="s">
        <v>29</v>
      </c>
      <c r="B8" s="14"/>
      <c r="C8" s="14"/>
      <c r="D8" s="15">
        <v>2</v>
      </c>
      <c r="E8" s="16" t="s">
        <v>30</v>
      </c>
      <c r="F8" s="16"/>
      <c r="G8" s="16" t="s">
        <v>27</v>
      </c>
      <c r="H8" s="14" t="s">
        <v>31</v>
      </c>
      <c r="I8" s="31">
        <v>45</v>
      </c>
      <c r="J8" s="31">
        <v>1</v>
      </c>
      <c r="K8" s="15">
        <v>500</v>
      </c>
      <c r="L8" s="15"/>
      <c r="M8" s="32">
        <f t="shared" si="0"/>
        <v>80</v>
      </c>
      <c r="N8" s="15">
        <v>10</v>
      </c>
      <c r="O8" s="30">
        <v>42339</v>
      </c>
    </row>
    <row r="9" ht="24.95" customHeight="1" spans="1:15">
      <c r="A9" s="10" t="s">
        <v>32</v>
      </c>
      <c r="B9" s="14"/>
      <c r="C9" s="14"/>
      <c r="D9" s="15">
        <v>3</v>
      </c>
      <c r="E9" s="16" t="s">
        <v>33</v>
      </c>
      <c r="F9" s="16"/>
      <c r="G9" s="16" t="s">
        <v>27</v>
      </c>
      <c r="H9" s="14" t="s">
        <v>34</v>
      </c>
      <c r="I9" s="31">
        <v>180</v>
      </c>
      <c r="J9" s="31">
        <f>I9/45</f>
        <v>4</v>
      </c>
      <c r="K9" s="15">
        <v>1600</v>
      </c>
      <c r="L9" s="15"/>
      <c r="M9" s="32">
        <v>256</v>
      </c>
      <c r="N9" s="15"/>
      <c r="O9" s="30">
        <v>42339</v>
      </c>
    </row>
    <row r="10" ht="24.95" customHeight="1" spans="1:15">
      <c r="A10" s="10" t="s">
        <v>35</v>
      </c>
      <c r="B10" s="14"/>
      <c r="C10" s="14"/>
      <c r="D10" s="15">
        <v>4</v>
      </c>
      <c r="E10" s="16" t="s">
        <v>36</v>
      </c>
      <c r="F10" s="16"/>
      <c r="G10" s="16" t="s">
        <v>27</v>
      </c>
      <c r="H10" s="14" t="s">
        <v>37</v>
      </c>
      <c r="I10" s="31">
        <v>90</v>
      </c>
      <c r="J10" s="31">
        <v>2</v>
      </c>
      <c r="K10" s="15">
        <v>500</v>
      </c>
      <c r="L10" s="15"/>
      <c r="M10" s="32">
        <v>80</v>
      </c>
      <c r="N10" s="15"/>
      <c r="O10" s="30">
        <v>42339</v>
      </c>
    </row>
    <row r="11" ht="24.95" customHeight="1" spans="1:15">
      <c r="A11" s="10" t="s">
        <v>38</v>
      </c>
      <c r="B11" s="14"/>
      <c r="C11" s="14" t="s">
        <v>39</v>
      </c>
      <c r="D11" s="15">
        <v>1</v>
      </c>
      <c r="E11" s="16" t="s">
        <v>40</v>
      </c>
      <c r="F11" s="16"/>
      <c r="G11" s="17" t="s">
        <v>27</v>
      </c>
      <c r="H11" s="16" t="s">
        <v>41</v>
      </c>
      <c r="I11" s="31">
        <v>500</v>
      </c>
      <c r="J11" s="31">
        <v>10</v>
      </c>
      <c r="K11" s="33">
        <v>10000</v>
      </c>
      <c r="L11" s="33"/>
      <c r="M11" s="33">
        <f t="shared" si="0"/>
        <v>1600</v>
      </c>
      <c r="N11" s="15">
        <v>39</v>
      </c>
      <c r="O11" s="30">
        <v>42339</v>
      </c>
    </row>
    <row r="12" ht="24.95" customHeight="1" spans="1:15">
      <c r="A12" s="10" t="s">
        <v>42</v>
      </c>
      <c r="B12" s="14"/>
      <c r="C12" s="14"/>
      <c r="D12" s="15">
        <v>2</v>
      </c>
      <c r="E12" s="16" t="s">
        <v>43</v>
      </c>
      <c r="F12" s="16"/>
      <c r="G12" s="16" t="s">
        <v>27</v>
      </c>
      <c r="H12" s="16" t="s">
        <v>44</v>
      </c>
      <c r="I12" s="31">
        <v>300</v>
      </c>
      <c r="J12" s="31">
        <v>6</v>
      </c>
      <c r="K12" s="33">
        <v>8000</v>
      </c>
      <c r="L12" s="33"/>
      <c r="M12" s="33">
        <f t="shared" si="0"/>
        <v>1280</v>
      </c>
      <c r="N12" s="15">
        <v>22</v>
      </c>
      <c r="O12" s="30">
        <v>42339</v>
      </c>
    </row>
    <row r="13" ht="27" spans="1:15">
      <c r="A13" s="10" t="s">
        <v>45</v>
      </c>
      <c r="B13" s="14"/>
      <c r="C13" s="14"/>
      <c r="D13" s="15">
        <v>3</v>
      </c>
      <c r="E13" s="16" t="s">
        <v>46</v>
      </c>
      <c r="F13" s="16"/>
      <c r="G13" s="16" t="s">
        <v>27</v>
      </c>
      <c r="H13" s="16" t="s">
        <v>47</v>
      </c>
      <c r="I13" s="31">
        <v>1800</v>
      </c>
      <c r="J13" s="31">
        <v>36</v>
      </c>
      <c r="K13" s="33">
        <v>15000</v>
      </c>
      <c r="L13" s="33"/>
      <c r="M13" s="33">
        <f t="shared" si="0"/>
        <v>2400</v>
      </c>
      <c r="N13" s="15">
        <v>56</v>
      </c>
      <c r="O13" s="30">
        <v>42339</v>
      </c>
    </row>
    <row r="14" ht="24.95" customHeight="1" spans="1:15">
      <c r="A14" s="10" t="s">
        <v>48</v>
      </c>
      <c r="B14" s="14"/>
      <c r="C14" s="14"/>
      <c r="D14" s="15">
        <v>4</v>
      </c>
      <c r="E14" s="16" t="s">
        <v>49</v>
      </c>
      <c r="F14" s="16"/>
      <c r="G14" s="16" t="s">
        <v>27</v>
      </c>
      <c r="H14" s="16" t="s">
        <v>50</v>
      </c>
      <c r="I14" s="31">
        <v>200</v>
      </c>
      <c r="J14" s="31">
        <f>I14/45</f>
        <v>4.44444444444444</v>
      </c>
      <c r="K14" s="33">
        <v>4768</v>
      </c>
      <c r="L14" s="33"/>
      <c r="M14" s="33">
        <f t="shared" si="0"/>
        <v>762.88</v>
      </c>
      <c r="N14" s="15"/>
      <c r="O14" s="30">
        <v>42339</v>
      </c>
    </row>
    <row r="15" ht="24.95" customHeight="1" spans="1:15">
      <c r="A15" s="10" t="s">
        <v>51</v>
      </c>
      <c r="B15" s="14"/>
      <c r="C15" s="14"/>
      <c r="D15" s="15">
        <v>5</v>
      </c>
      <c r="E15" s="16" t="s">
        <v>52</v>
      </c>
      <c r="F15" s="16"/>
      <c r="G15" s="16" t="s">
        <v>27</v>
      </c>
      <c r="H15" s="16" t="s">
        <v>53</v>
      </c>
      <c r="I15" s="31">
        <v>200</v>
      </c>
      <c r="J15" s="31">
        <f>I15/45</f>
        <v>4.44444444444444</v>
      </c>
      <c r="K15" s="33">
        <v>7000</v>
      </c>
      <c r="L15" s="33"/>
      <c r="M15" s="33">
        <f t="shared" si="0"/>
        <v>1120</v>
      </c>
      <c r="N15" s="15"/>
      <c r="O15" s="30">
        <v>42339</v>
      </c>
    </row>
    <row r="16" ht="27" spans="1:15">
      <c r="A16" s="10" t="s">
        <v>54</v>
      </c>
      <c r="B16" s="18" t="s">
        <v>55</v>
      </c>
      <c r="C16" s="19" t="s">
        <v>56</v>
      </c>
      <c r="D16" s="20">
        <v>1</v>
      </c>
      <c r="E16" s="18" t="s">
        <v>57</v>
      </c>
      <c r="F16" s="19"/>
      <c r="G16" s="18" t="s">
        <v>58</v>
      </c>
      <c r="H16" s="18" t="s">
        <v>59</v>
      </c>
      <c r="I16" s="20"/>
      <c r="J16" s="20"/>
      <c r="K16" s="20">
        <v>6000</v>
      </c>
      <c r="L16" s="20"/>
      <c r="M16" s="20">
        <f t="shared" ref="M16:M31" si="1">K16*0.23</f>
        <v>1380</v>
      </c>
      <c r="N16" s="20"/>
      <c r="O16" s="30">
        <v>42339</v>
      </c>
    </row>
    <row r="17" ht="27" spans="1:15">
      <c r="A17" s="10" t="s">
        <v>60</v>
      </c>
      <c r="B17" s="18"/>
      <c r="C17" s="21"/>
      <c r="D17" s="20">
        <v>2</v>
      </c>
      <c r="E17" s="18" t="s">
        <v>61</v>
      </c>
      <c r="F17" s="21"/>
      <c r="G17" s="18" t="s">
        <v>58</v>
      </c>
      <c r="H17" s="18" t="s">
        <v>62</v>
      </c>
      <c r="I17" s="20"/>
      <c r="J17" s="20"/>
      <c r="K17" s="20">
        <v>10000</v>
      </c>
      <c r="L17" s="20"/>
      <c r="M17" s="20">
        <f t="shared" si="1"/>
        <v>2300</v>
      </c>
      <c r="N17" s="20"/>
      <c r="O17" s="30">
        <v>42339</v>
      </c>
    </row>
    <row r="18" ht="27" spans="1:15">
      <c r="A18" s="10" t="s">
        <v>63</v>
      </c>
      <c r="B18" s="18"/>
      <c r="C18" s="21"/>
      <c r="D18" s="20">
        <v>3</v>
      </c>
      <c r="E18" s="18" t="s">
        <v>64</v>
      </c>
      <c r="F18" s="21"/>
      <c r="G18" s="18" t="s">
        <v>58</v>
      </c>
      <c r="H18" s="18" t="s">
        <v>65</v>
      </c>
      <c r="I18" s="20"/>
      <c r="J18" s="20"/>
      <c r="K18" s="20">
        <v>5000</v>
      </c>
      <c r="L18" s="20"/>
      <c r="M18" s="20">
        <f t="shared" si="1"/>
        <v>1150</v>
      </c>
      <c r="N18" s="20"/>
      <c r="O18" s="30">
        <v>42339</v>
      </c>
    </row>
    <row r="19" ht="27" spans="1:15">
      <c r="A19" s="10" t="s">
        <v>66</v>
      </c>
      <c r="B19" s="18"/>
      <c r="C19" s="21"/>
      <c r="D19" s="20">
        <v>4</v>
      </c>
      <c r="E19" s="18" t="s">
        <v>67</v>
      </c>
      <c r="F19" s="21"/>
      <c r="G19" s="18" t="s">
        <v>58</v>
      </c>
      <c r="H19" s="18" t="s">
        <v>68</v>
      </c>
      <c r="I19" s="20"/>
      <c r="J19" s="20"/>
      <c r="K19" s="20">
        <v>2000</v>
      </c>
      <c r="L19" s="20"/>
      <c r="M19" s="20">
        <f t="shared" si="1"/>
        <v>460</v>
      </c>
      <c r="N19" s="20"/>
      <c r="O19" s="30">
        <v>42339</v>
      </c>
    </row>
    <row r="20" ht="27" spans="1:15">
      <c r="A20" s="10" t="s">
        <v>69</v>
      </c>
      <c r="B20" s="18"/>
      <c r="C20" s="21"/>
      <c r="D20" s="20">
        <v>5</v>
      </c>
      <c r="E20" s="18" t="s">
        <v>70</v>
      </c>
      <c r="F20" s="21"/>
      <c r="G20" s="18" t="s">
        <v>58</v>
      </c>
      <c r="H20" s="18" t="s">
        <v>71</v>
      </c>
      <c r="I20" s="20"/>
      <c r="J20" s="20"/>
      <c r="K20" s="20">
        <v>5000</v>
      </c>
      <c r="L20" s="20"/>
      <c r="M20" s="20">
        <f t="shared" si="1"/>
        <v>1150</v>
      </c>
      <c r="N20" s="20"/>
      <c r="O20" s="30">
        <v>42339</v>
      </c>
    </row>
    <row r="21" ht="27" spans="1:15">
      <c r="A21" s="10" t="s">
        <v>72</v>
      </c>
      <c r="B21" s="18"/>
      <c r="C21" s="21"/>
      <c r="D21" s="20">
        <v>6</v>
      </c>
      <c r="E21" s="18" t="s">
        <v>73</v>
      </c>
      <c r="F21" s="21"/>
      <c r="G21" s="18" t="s">
        <v>58</v>
      </c>
      <c r="H21" s="18" t="s">
        <v>74</v>
      </c>
      <c r="I21" s="20"/>
      <c r="J21" s="20"/>
      <c r="K21" s="20">
        <v>3000</v>
      </c>
      <c r="L21" s="20"/>
      <c r="M21" s="20">
        <f t="shared" si="1"/>
        <v>690</v>
      </c>
      <c r="N21" s="20"/>
      <c r="O21" s="30">
        <v>42339</v>
      </c>
    </row>
    <row r="22" ht="27" spans="1:15">
      <c r="A22" s="10" t="s">
        <v>75</v>
      </c>
      <c r="B22" s="18"/>
      <c r="C22" s="21"/>
      <c r="D22" s="20">
        <v>7</v>
      </c>
      <c r="E22" s="18" t="s">
        <v>76</v>
      </c>
      <c r="F22" s="21"/>
      <c r="G22" s="18" t="s">
        <v>58</v>
      </c>
      <c r="H22" s="18" t="s">
        <v>77</v>
      </c>
      <c r="I22" s="20"/>
      <c r="J22" s="20"/>
      <c r="K22" s="20">
        <v>3000</v>
      </c>
      <c r="L22" s="20"/>
      <c r="M22" s="20">
        <f t="shared" si="1"/>
        <v>690</v>
      </c>
      <c r="N22" s="20"/>
      <c r="O22" s="30">
        <v>42339</v>
      </c>
    </row>
    <row r="23" ht="27" spans="1:15">
      <c r="A23" s="10" t="s">
        <v>78</v>
      </c>
      <c r="B23" s="18"/>
      <c r="C23" s="21"/>
      <c r="D23" s="20">
        <v>8</v>
      </c>
      <c r="E23" s="18" t="s">
        <v>79</v>
      </c>
      <c r="F23" s="21"/>
      <c r="G23" s="18" t="s">
        <v>58</v>
      </c>
      <c r="H23" s="18" t="s">
        <v>80</v>
      </c>
      <c r="I23" s="20"/>
      <c r="J23" s="20"/>
      <c r="K23" s="20">
        <v>2000</v>
      </c>
      <c r="L23" s="20"/>
      <c r="M23" s="20">
        <f t="shared" si="1"/>
        <v>460</v>
      </c>
      <c r="N23" s="20"/>
      <c r="O23" s="30">
        <v>42339</v>
      </c>
    </row>
    <row r="24" ht="27" spans="1:15">
      <c r="A24" s="10" t="s">
        <v>81</v>
      </c>
      <c r="B24" s="18"/>
      <c r="C24" s="21"/>
      <c r="D24" s="20">
        <v>9</v>
      </c>
      <c r="E24" s="18" t="s">
        <v>82</v>
      </c>
      <c r="F24" s="21"/>
      <c r="G24" s="18" t="s">
        <v>58</v>
      </c>
      <c r="H24" s="18" t="s">
        <v>83</v>
      </c>
      <c r="I24" s="20"/>
      <c r="J24" s="20"/>
      <c r="K24" s="20">
        <v>2000</v>
      </c>
      <c r="L24" s="20"/>
      <c r="M24" s="20">
        <f t="shared" si="1"/>
        <v>460</v>
      </c>
      <c r="N24" s="20"/>
      <c r="O24" s="30">
        <v>42339</v>
      </c>
    </row>
    <row r="25" ht="27" spans="1:15">
      <c r="A25" s="10" t="s">
        <v>84</v>
      </c>
      <c r="B25" s="18"/>
      <c r="C25" s="21"/>
      <c r="D25" s="20">
        <v>10</v>
      </c>
      <c r="E25" s="18" t="s">
        <v>85</v>
      </c>
      <c r="F25" s="21"/>
      <c r="G25" s="18" t="s">
        <v>58</v>
      </c>
      <c r="H25" s="18" t="s">
        <v>86</v>
      </c>
      <c r="I25" s="20"/>
      <c r="J25" s="20"/>
      <c r="K25" s="20">
        <v>2000</v>
      </c>
      <c r="L25" s="20"/>
      <c r="M25" s="20">
        <f t="shared" si="1"/>
        <v>460</v>
      </c>
      <c r="N25" s="20"/>
      <c r="O25" s="30">
        <v>42339</v>
      </c>
    </row>
    <row r="26" ht="27" spans="1:15">
      <c r="A26" s="10" t="s">
        <v>87</v>
      </c>
      <c r="B26" s="18"/>
      <c r="C26" s="21"/>
      <c r="D26" s="20">
        <v>11</v>
      </c>
      <c r="E26" s="18" t="s">
        <v>88</v>
      </c>
      <c r="F26" s="21"/>
      <c r="G26" s="18" t="s">
        <v>58</v>
      </c>
      <c r="H26" s="18" t="s">
        <v>89</v>
      </c>
      <c r="I26" s="20"/>
      <c r="J26" s="20"/>
      <c r="K26" s="20">
        <v>2000</v>
      </c>
      <c r="L26" s="20"/>
      <c r="M26" s="20">
        <f t="shared" si="1"/>
        <v>460</v>
      </c>
      <c r="N26" s="20"/>
      <c r="O26" s="30">
        <v>42339</v>
      </c>
    </row>
    <row r="27" ht="27" spans="1:15">
      <c r="A27" s="10" t="s">
        <v>90</v>
      </c>
      <c r="B27" s="18"/>
      <c r="C27" s="21"/>
      <c r="D27" s="20">
        <v>12</v>
      </c>
      <c r="E27" s="18" t="s">
        <v>91</v>
      </c>
      <c r="F27" s="21"/>
      <c r="G27" s="18" t="s">
        <v>58</v>
      </c>
      <c r="H27" s="18" t="s">
        <v>92</v>
      </c>
      <c r="I27" s="20"/>
      <c r="J27" s="20"/>
      <c r="K27" s="20">
        <v>5000</v>
      </c>
      <c r="L27" s="20"/>
      <c r="M27" s="20">
        <f t="shared" si="1"/>
        <v>1150</v>
      </c>
      <c r="N27" s="20"/>
      <c r="O27" s="30">
        <v>42339</v>
      </c>
    </row>
    <row r="28" ht="27" spans="1:15">
      <c r="A28" s="10" t="s">
        <v>93</v>
      </c>
      <c r="B28" s="18"/>
      <c r="C28" s="18" t="s">
        <v>19</v>
      </c>
      <c r="D28" s="20">
        <v>1</v>
      </c>
      <c r="E28" s="18" t="s">
        <v>94</v>
      </c>
      <c r="F28" s="21"/>
      <c r="G28" s="18" t="s">
        <v>58</v>
      </c>
      <c r="H28" s="18" t="s">
        <v>95</v>
      </c>
      <c r="I28" s="20"/>
      <c r="J28" s="20"/>
      <c r="K28" s="20">
        <v>2000</v>
      </c>
      <c r="L28" s="20"/>
      <c r="M28" s="20">
        <f t="shared" si="1"/>
        <v>460</v>
      </c>
      <c r="N28" s="20"/>
      <c r="O28" s="30">
        <v>42339</v>
      </c>
    </row>
    <row r="29" ht="27" spans="1:15">
      <c r="A29" s="10" t="s">
        <v>96</v>
      </c>
      <c r="B29" s="18"/>
      <c r="C29" s="18"/>
      <c r="D29" s="20">
        <v>2</v>
      </c>
      <c r="E29" s="18" t="s">
        <v>97</v>
      </c>
      <c r="F29" s="21"/>
      <c r="G29" s="18" t="s">
        <v>58</v>
      </c>
      <c r="H29" s="18" t="s">
        <v>98</v>
      </c>
      <c r="I29" s="20"/>
      <c r="J29" s="20"/>
      <c r="K29" s="20">
        <v>2000</v>
      </c>
      <c r="L29" s="20"/>
      <c r="M29" s="20">
        <f t="shared" si="1"/>
        <v>460</v>
      </c>
      <c r="N29" s="20"/>
      <c r="O29" s="30">
        <v>42339</v>
      </c>
    </row>
    <row r="30" ht="27" spans="1:15">
      <c r="A30" s="10" t="s">
        <v>99</v>
      </c>
      <c r="B30" s="18"/>
      <c r="C30" s="18"/>
      <c r="D30" s="20">
        <v>3</v>
      </c>
      <c r="E30" s="18" t="s">
        <v>100</v>
      </c>
      <c r="F30" s="21"/>
      <c r="G30" s="18" t="s">
        <v>58</v>
      </c>
      <c r="H30" s="18" t="s">
        <v>101</v>
      </c>
      <c r="I30" s="20"/>
      <c r="J30" s="20"/>
      <c r="K30" s="20">
        <v>2000</v>
      </c>
      <c r="L30" s="20"/>
      <c r="M30" s="20">
        <f t="shared" si="1"/>
        <v>460</v>
      </c>
      <c r="N30" s="20"/>
      <c r="O30" s="30">
        <v>42339</v>
      </c>
    </row>
    <row r="31" ht="27" spans="1:15">
      <c r="A31" s="10" t="s">
        <v>102</v>
      </c>
      <c r="B31" s="18"/>
      <c r="C31" s="18"/>
      <c r="D31" s="20">
        <v>4</v>
      </c>
      <c r="E31" s="18" t="s">
        <v>103</v>
      </c>
      <c r="F31" s="21"/>
      <c r="G31" s="18" t="s">
        <v>58</v>
      </c>
      <c r="H31" s="18" t="s">
        <v>104</v>
      </c>
      <c r="I31" s="20"/>
      <c r="J31" s="20"/>
      <c r="K31" s="20">
        <v>2000</v>
      </c>
      <c r="L31" s="20"/>
      <c r="M31" s="20">
        <f t="shared" si="1"/>
        <v>460</v>
      </c>
      <c r="N31" s="20"/>
      <c r="O31" s="30">
        <v>42339</v>
      </c>
    </row>
    <row r="32" ht="27" spans="1:15">
      <c r="A32" s="10" t="s">
        <v>105</v>
      </c>
      <c r="B32" s="18"/>
      <c r="C32" s="18"/>
      <c r="D32" s="20">
        <v>5</v>
      </c>
      <c r="E32" s="18" t="s">
        <v>106</v>
      </c>
      <c r="F32" s="21"/>
      <c r="G32" s="18" t="s">
        <v>58</v>
      </c>
      <c r="H32" s="18" t="s">
        <v>74</v>
      </c>
      <c r="I32" s="20">
        <f t="shared" ref="I32:I36" si="2">J32*45</f>
        <v>270</v>
      </c>
      <c r="J32" s="20">
        <v>6</v>
      </c>
      <c r="K32" s="20">
        <v>2000</v>
      </c>
      <c r="L32" s="20">
        <v>17</v>
      </c>
      <c r="M32" s="20">
        <v>460</v>
      </c>
      <c r="N32" s="20"/>
      <c r="O32" s="30">
        <v>42339</v>
      </c>
    </row>
    <row r="33" ht="27" spans="1:15">
      <c r="A33" s="10" t="s">
        <v>107</v>
      </c>
      <c r="B33" s="18"/>
      <c r="C33" s="18"/>
      <c r="D33" s="20">
        <v>6</v>
      </c>
      <c r="E33" s="18" t="s">
        <v>108</v>
      </c>
      <c r="F33" s="21"/>
      <c r="G33" s="18" t="s">
        <v>58</v>
      </c>
      <c r="H33" s="18" t="s">
        <v>109</v>
      </c>
      <c r="I33" s="20">
        <f t="shared" si="2"/>
        <v>1620</v>
      </c>
      <c r="J33" s="20">
        <v>36</v>
      </c>
      <c r="K33" s="20">
        <v>25000</v>
      </c>
      <c r="L33" s="20"/>
      <c r="M33" s="20">
        <v>5500</v>
      </c>
      <c r="N33" s="20"/>
      <c r="O33" s="30">
        <v>42339</v>
      </c>
    </row>
    <row r="34" ht="27" spans="1:15">
      <c r="A34" s="10" t="s">
        <v>110</v>
      </c>
      <c r="B34" s="18"/>
      <c r="C34" s="18"/>
      <c r="D34" s="20">
        <v>7</v>
      </c>
      <c r="E34" s="18" t="s">
        <v>111</v>
      </c>
      <c r="F34" s="21"/>
      <c r="G34" s="18" t="s">
        <v>58</v>
      </c>
      <c r="H34" s="18" t="s">
        <v>77</v>
      </c>
      <c r="I34" s="20"/>
      <c r="J34" s="20"/>
      <c r="K34" s="20">
        <v>2000</v>
      </c>
      <c r="L34" s="20"/>
      <c r="M34" s="20">
        <f t="shared" ref="M34:M38" si="3">K34*0.23</f>
        <v>460</v>
      </c>
      <c r="N34" s="20"/>
      <c r="O34" s="30">
        <v>42339</v>
      </c>
    </row>
    <row r="35" ht="27" spans="1:15">
      <c r="A35" s="10" t="s">
        <v>112</v>
      </c>
      <c r="B35" s="18"/>
      <c r="C35" s="18"/>
      <c r="D35" s="20">
        <v>8</v>
      </c>
      <c r="E35" s="18" t="s">
        <v>113</v>
      </c>
      <c r="F35" s="21"/>
      <c r="G35" s="18" t="s">
        <v>58</v>
      </c>
      <c r="H35" s="18" t="s">
        <v>114</v>
      </c>
      <c r="I35" s="20">
        <f t="shared" si="2"/>
        <v>450</v>
      </c>
      <c r="J35" s="20">
        <v>10</v>
      </c>
      <c r="K35" s="20">
        <v>3000</v>
      </c>
      <c r="L35" s="20">
        <v>5</v>
      </c>
      <c r="M35" s="20">
        <v>690</v>
      </c>
      <c r="N35" s="20"/>
      <c r="O35" s="30">
        <v>42339</v>
      </c>
    </row>
    <row r="36" ht="27" spans="1:15">
      <c r="A36" s="10" t="s">
        <v>115</v>
      </c>
      <c r="B36" s="18"/>
      <c r="C36" s="18"/>
      <c r="D36" s="20">
        <v>9</v>
      </c>
      <c r="E36" s="18" t="s">
        <v>116</v>
      </c>
      <c r="F36" s="21"/>
      <c r="G36" s="18" t="s">
        <v>58</v>
      </c>
      <c r="H36" s="18" t="s">
        <v>117</v>
      </c>
      <c r="I36" s="20">
        <f t="shared" si="2"/>
        <v>135</v>
      </c>
      <c r="J36" s="20">
        <v>3</v>
      </c>
      <c r="K36" s="20">
        <v>1500</v>
      </c>
      <c r="L36" s="20"/>
      <c r="M36" s="20">
        <v>345</v>
      </c>
      <c r="N36" s="20"/>
      <c r="O36" s="30">
        <v>42339</v>
      </c>
    </row>
    <row r="37" ht="27" spans="1:15">
      <c r="A37" s="10" t="s">
        <v>118</v>
      </c>
      <c r="B37" s="18"/>
      <c r="C37" s="18"/>
      <c r="D37" s="20">
        <v>10</v>
      </c>
      <c r="E37" s="18" t="s">
        <v>119</v>
      </c>
      <c r="F37" s="21"/>
      <c r="G37" s="18" t="s">
        <v>58</v>
      </c>
      <c r="H37" s="18" t="s">
        <v>120</v>
      </c>
      <c r="I37" s="20"/>
      <c r="J37" s="20"/>
      <c r="K37" s="20">
        <v>2000</v>
      </c>
      <c r="L37" s="20"/>
      <c r="M37" s="20">
        <f t="shared" si="3"/>
        <v>460</v>
      </c>
      <c r="N37" s="20"/>
      <c r="O37" s="30">
        <v>42339</v>
      </c>
    </row>
    <row r="38" ht="27" spans="1:15">
      <c r="A38" s="10" t="s">
        <v>121</v>
      </c>
      <c r="B38" s="18"/>
      <c r="C38" s="18"/>
      <c r="D38" s="20">
        <v>11</v>
      </c>
      <c r="E38" s="18" t="s">
        <v>122</v>
      </c>
      <c r="F38" s="21"/>
      <c r="G38" s="18" t="s">
        <v>58</v>
      </c>
      <c r="H38" s="18" t="s">
        <v>123</v>
      </c>
      <c r="I38" s="20"/>
      <c r="J38" s="20"/>
      <c r="K38" s="20">
        <v>2000</v>
      </c>
      <c r="L38" s="20"/>
      <c r="M38" s="20">
        <f t="shared" si="3"/>
        <v>460</v>
      </c>
      <c r="N38" s="20"/>
      <c r="O38" s="30">
        <v>42339</v>
      </c>
    </row>
    <row r="39" ht="27" spans="1:15">
      <c r="A39" s="10" t="s">
        <v>124</v>
      </c>
      <c r="B39" s="18"/>
      <c r="C39" s="18"/>
      <c r="D39" s="20">
        <v>12</v>
      </c>
      <c r="E39" s="18" t="s">
        <v>125</v>
      </c>
      <c r="F39" s="21"/>
      <c r="G39" s="18" t="s">
        <v>58</v>
      </c>
      <c r="H39" s="18" t="s">
        <v>126</v>
      </c>
      <c r="I39" s="20">
        <f t="shared" ref="I39:I42" si="4">J39*45</f>
        <v>180</v>
      </c>
      <c r="J39" s="20">
        <v>4</v>
      </c>
      <c r="K39" s="20">
        <v>1500</v>
      </c>
      <c r="L39" s="20">
        <v>6</v>
      </c>
      <c r="M39" s="20">
        <v>345</v>
      </c>
      <c r="N39" s="20"/>
      <c r="O39" s="30">
        <v>42339</v>
      </c>
    </row>
    <row r="40" ht="27" spans="1:15">
      <c r="A40" s="10" t="s">
        <v>127</v>
      </c>
      <c r="B40" s="18"/>
      <c r="C40" s="18"/>
      <c r="D40" s="20">
        <v>13</v>
      </c>
      <c r="E40" s="18" t="s">
        <v>128</v>
      </c>
      <c r="F40" s="21"/>
      <c r="G40" s="18" t="s">
        <v>58</v>
      </c>
      <c r="H40" s="18" t="s">
        <v>129</v>
      </c>
      <c r="I40" s="20"/>
      <c r="J40" s="20"/>
      <c r="K40" s="20">
        <v>2000</v>
      </c>
      <c r="L40" s="20"/>
      <c r="M40" s="20">
        <f>K40*0.23</f>
        <v>460</v>
      </c>
      <c r="N40" s="20"/>
      <c r="O40" s="30">
        <v>42339</v>
      </c>
    </row>
    <row r="41" ht="27" spans="1:15">
      <c r="A41" s="10" t="s">
        <v>130</v>
      </c>
      <c r="B41" s="18"/>
      <c r="C41" s="18"/>
      <c r="D41" s="20">
        <v>14</v>
      </c>
      <c r="E41" s="18" t="s">
        <v>131</v>
      </c>
      <c r="F41" s="21"/>
      <c r="G41" s="18" t="s">
        <v>58</v>
      </c>
      <c r="H41" s="18" t="s">
        <v>132</v>
      </c>
      <c r="I41" s="20">
        <f t="shared" si="4"/>
        <v>135</v>
      </c>
      <c r="J41" s="20">
        <v>3</v>
      </c>
      <c r="K41" s="20">
        <v>1500</v>
      </c>
      <c r="L41" s="20"/>
      <c r="M41" s="20">
        <v>345</v>
      </c>
      <c r="N41" s="20"/>
      <c r="O41" s="30">
        <v>42339</v>
      </c>
    </row>
    <row r="42" ht="27" spans="1:15">
      <c r="A42" s="10" t="s">
        <v>133</v>
      </c>
      <c r="B42" s="18"/>
      <c r="C42" s="18"/>
      <c r="D42" s="20">
        <v>15</v>
      </c>
      <c r="E42" s="18" t="s">
        <v>134</v>
      </c>
      <c r="F42" s="21"/>
      <c r="G42" s="18" t="s">
        <v>58</v>
      </c>
      <c r="H42" s="18" t="s">
        <v>135</v>
      </c>
      <c r="I42" s="20">
        <f t="shared" si="4"/>
        <v>135</v>
      </c>
      <c r="J42" s="20">
        <v>3</v>
      </c>
      <c r="K42" s="20">
        <v>1500</v>
      </c>
      <c r="L42" s="20"/>
      <c r="M42" s="20">
        <v>345</v>
      </c>
      <c r="N42" s="20"/>
      <c r="O42" s="30">
        <v>42339</v>
      </c>
    </row>
    <row r="43" ht="27" spans="1:15">
      <c r="A43" s="10" t="s">
        <v>136</v>
      </c>
      <c r="B43" s="18"/>
      <c r="C43" s="18"/>
      <c r="D43" s="20">
        <v>16</v>
      </c>
      <c r="E43" s="18" t="s">
        <v>137</v>
      </c>
      <c r="F43" s="21"/>
      <c r="G43" s="18" t="s">
        <v>58</v>
      </c>
      <c r="H43" s="18" t="s">
        <v>138</v>
      </c>
      <c r="I43" s="20"/>
      <c r="J43" s="20"/>
      <c r="K43" s="20">
        <v>2000</v>
      </c>
      <c r="L43" s="20"/>
      <c r="M43" s="20">
        <f>K43*0.23</f>
        <v>460</v>
      </c>
      <c r="N43" s="20"/>
      <c r="O43" s="30">
        <v>42339</v>
      </c>
    </row>
    <row r="44" ht="27" spans="1:15">
      <c r="A44" s="10" t="s">
        <v>139</v>
      </c>
      <c r="B44" s="18"/>
      <c r="C44" s="18"/>
      <c r="D44" s="20">
        <v>17</v>
      </c>
      <c r="E44" s="18" t="s">
        <v>140</v>
      </c>
      <c r="F44" s="21"/>
      <c r="G44" s="18" t="s">
        <v>58</v>
      </c>
      <c r="H44" s="18" t="s">
        <v>141</v>
      </c>
      <c r="I44" s="20">
        <f t="shared" ref="I44:I49" si="5">J44*45</f>
        <v>135</v>
      </c>
      <c r="J44" s="20">
        <v>3</v>
      </c>
      <c r="K44" s="20">
        <v>1500</v>
      </c>
      <c r="L44" s="20"/>
      <c r="M44" s="20">
        <v>345</v>
      </c>
      <c r="N44" s="20"/>
      <c r="O44" s="30">
        <v>42339</v>
      </c>
    </row>
    <row r="45" ht="27" spans="1:15">
      <c r="A45" s="10" t="s">
        <v>142</v>
      </c>
      <c r="B45" s="18"/>
      <c r="C45" s="18"/>
      <c r="D45" s="20">
        <v>18</v>
      </c>
      <c r="E45" s="18" t="s">
        <v>143</v>
      </c>
      <c r="F45" s="21"/>
      <c r="G45" s="18" t="s">
        <v>58</v>
      </c>
      <c r="H45" s="18" t="s">
        <v>144</v>
      </c>
      <c r="I45" s="20">
        <f t="shared" si="5"/>
        <v>1620</v>
      </c>
      <c r="J45" s="20">
        <v>36</v>
      </c>
      <c r="K45" s="20">
        <v>15000</v>
      </c>
      <c r="L45" s="20"/>
      <c r="M45" s="20">
        <v>4500</v>
      </c>
      <c r="N45" s="20"/>
      <c r="O45" s="30">
        <v>42339</v>
      </c>
    </row>
    <row r="46" ht="27" spans="1:15">
      <c r="A46" s="10" t="s">
        <v>145</v>
      </c>
      <c r="B46" s="18"/>
      <c r="C46" s="18"/>
      <c r="D46" s="20">
        <v>19</v>
      </c>
      <c r="E46" s="18" t="s">
        <v>146</v>
      </c>
      <c r="F46" s="21"/>
      <c r="G46" s="18" t="s">
        <v>58</v>
      </c>
      <c r="H46" s="18" t="s">
        <v>144</v>
      </c>
      <c r="I46" s="20">
        <f t="shared" si="5"/>
        <v>180</v>
      </c>
      <c r="J46" s="20">
        <v>4</v>
      </c>
      <c r="K46" s="20">
        <v>1500</v>
      </c>
      <c r="L46" s="20"/>
      <c r="M46" s="20">
        <v>345</v>
      </c>
      <c r="N46" s="20"/>
      <c r="O46" s="30">
        <v>42339</v>
      </c>
    </row>
    <row r="47" ht="27" spans="1:15">
      <c r="A47" s="10" t="s">
        <v>147</v>
      </c>
      <c r="B47" s="18" t="s">
        <v>148</v>
      </c>
      <c r="C47" s="18" t="s">
        <v>19</v>
      </c>
      <c r="D47" s="20">
        <v>1</v>
      </c>
      <c r="E47" s="18" t="s">
        <v>149</v>
      </c>
      <c r="F47" s="21"/>
      <c r="G47" s="18" t="s">
        <v>58</v>
      </c>
      <c r="H47" s="18" t="s">
        <v>150</v>
      </c>
      <c r="I47" s="20">
        <f t="shared" si="5"/>
        <v>180</v>
      </c>
      <c r="J47" s="20">
        <v>4</v>
      </c>
      <c r="K47" s="20">
        <v>1500</v>
      </c>
      <c r="L47" s="20">
        <v>12</v>
      </c>
      <c r="M47" s="20">
        <v>345</v>
      </c>
      <c r="N47" s="20"/>
      <c r="O47" s="30">
        <v>42339</v>
      </c>
    </row>
    <row r="48" ht="27" spans="1:15">
      <c r="A48" s="10" t="s">
        <v>151</v>
      </c>
      <c r="B48" s="18"/>
      <c r="C48" s="18"/>
      <c r="D48" s="20">
        <v>2</v>
      </c>
      <c r="E48" s="18" t="s">
        <v>152</v>
      </c>
      <c r="F48" s="21"/>
      <c r="G48" s="18" t="s">
        <v>58</v>
      </c>
      <c r="H48" s="18" t="s">
        <v>153</v>
      </c>
      <c r="I48" s="20">
        <f t="shared" si="5"/>
        <v>45</v>
      </c>
      <c r="J48" s="20">
        <v>1</v>
      </c>
      <c r="K48" s="20">
        <v>1500</v>
      </c>
      <c r="L48" s="20">
        <v>15</v>
      </c>
      <c r="M48" s="34">
        <v>345</v>
      </c>
      <c r="N48" s="20"/>
      <c r="O48" s="30">
        <v>42339</v>
      </c>
    </row>
    <row r="49" ht="27" spans="1:15">
      <c r="A49" s="10" t="s">
        <v>154</v>
      </c>
      <c r="B49" s="18"/>
      <c r="C49" s="18"/>
      <c r="D49" s="20">
        <v>3</v>
      </c>
      <c r="E49" s="18" t="s">
        <v>155</v>
      </c>
      <c r="F49" s="22"/>
      <c r="G49" s="18" t="s">
        <v>58</v>
      </c>
      <c r="H49" s="18" t="s">
        <v>156</v>
      </c>
      <c r="I49" s="20">
        <f t="shared" si="5"/>
        <v>45</v>
      </c>
      <c r="J49" s="20">
        <v>1</v>
      </c>
      <c r="K49" s="20">
        <v>1500</v>
      </c>
      <c r="L49" s="20">
        <v>15</v>
      </c>
      <c r="M49" s="34">
        <v>345</v>
      </c>
      <c r="N49" s="20"/>
      <c r="O49" s="30">
        <v>42339</v>
      </c>
    </row>
    <row r="50" ht="24.95" customHeight="1" spans="1:15">
      <c r="A50" s="23" t="s">
        <v>157</v>
      </c>
      <c r="B50" s="24"/>
      <c r="C50" s="24"/>
      <c r="D50" s="24"/>
      <c r="E50" s="24"/>
      <c r="F50" s="24"/>
      <c r="G50" s="24"/>
      <c r="H50" s="25"/>
      <c r="I50" s="35">
        <f t="shared" ref="I50:N50" si="6">SUM(I6:I49)</f>
        <v>9210</v>
      </c>
      <c r="J50" s="35">
        <v>198</v>
      </c>
      <c r="K50" s="35">
        <f t="shared" si="6"/>
        <v>184022</v>
      </c>
      <c r="L50" s="35">
        <f t="shared" si="6"/>
        <v>104</v>
      </c>
      <c r="M50" s="35">
        <f t="shared" si="6"/>
        <v>42197.8</v>
      </c>
      <c r="N50" s="36">
        <f t="shared" si="6"/>
        <v>170</v>
      </c>
      <c r="O50" s="30">
        <v>42339</v>
      </c>
    </row>
  </sheetData>
  <mergeCells count="26">
    <mergeCell ref="A1:O1"/>
    <mergeCell ref="A2:O2"/>
    <mergeCell ref="A3:E3"/>
    <mergeCell ref="A50:H50"/>
    <mergeCell ref="A4:A5"/>
    <mergeCell ref="B4:B5"/>
    <mergeCell ref="B7:B15"/>
    <mergeCell ref="B16:B46"/>
    <mergeCell ref="B47:B49"/>
    <mergeCell ref="C4:C5"/>
    <mergeCell ref="C7:C10"/>
    <mergeCell ref="C11:C15"/>
    <mergeCell ref="C16:C27"/>
    <mergeCell ref="C28:C46"/>
    <mergeCell ref="C47:C49"/>
    <mergeCell ref="D4:D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E4:F5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2015-12-23T01:08:42Z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